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0" yWindow="525" windowWidth="17895" windowHeight="12720"/>
  </bookViews>
  <sheets>
    <sheet name="Zákazníci" sheetId="1" r:id="rId1"/>
    <sheet name="Objednávky" sheetId="2" r:id="rId2"/>
    <sheet name="ProduktySlužby" sheetId="3" r:id="rId3"/>
    <sheet name="Faktura" sheetId="4" r:id="rId4"/>
    <sheet name="Dodací list" sheetId="5" r:id="rId5"/>
    <sheet name="Objednávka" sheetId="6" r:id="rId6"/>
    <sheet name="NVScriptsProperties" sheetId="7" state="hidden" r:id="rId7"/>
    <sheet name="Zdroje dat" sheetId="8" r:id="rId8"/>
    <sheet name="Nápověda" sheetId="9" r:id="rId9"/>
  </sheets>
  <definedNames>
    <definedName name="_xlnm._FilterDatabase" localSheetId="1" hidden="1">Objednávky!$A$1:$T$1000</definedName>
    <definedName name="_xlnm._FilterDatabase" localSheetId="0" hidden="1">Zákazníci!$A$1:$O$1000</definedName>
    <definedName name="_xlnm.Print_Area" localSheetId="4">'Dodací list'!$A$1:$G$33</definedName>
    <definedName name="_xlnm.Print_Area" localSheetId="3">Faktura!$A$1:$G$34</definedName>
    <definedName name="_xlnm.Print_Area" localSheetId="5">Objednávka!$A$1:$G$35</definedName>
  </definedNames>
  <calcPr calcId="125725"/>
</workbook>
</file>

<file path=xl/calcChain.xml><?xml version="1.0" encoding="utf-8"?>
<calcChain xmlns="http://schemas.openxmlformats.org/spreadsheetml/2006/main">
  <c r="C164" i="3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4"/>
  <c r="T3" i="2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80"/>
  <c r="T681"/>
  <c r="T682"/>
  <c r="T683"/>
  <c r="T684"/>
  <c r="T685"/>
  <c r="T686"/>
  <c r="T687"/>
  <c r="T688"/>
  <c r="T689"/>
  <c r="T690"/>
  <c r="T691"/>
  <c r="T692"/>
  <c r="T693"/>
  <c r="T694"/>
  <c r="T695"/>
  <c r="T696"/>
  <c r="T697"/>
  <c r="T698"/>
  <c r="T699"/>
  <c r="T700"/>
  <c r="T701"/>
  <c r="T702"/>
  <c r="T703"/>
  <c r="T704"/>
  <c r="T705"/>
  <c r="T706"/>
  <c r="T707"/>
  <c r="T708"/>
  <c r="T709"/>
  <c r="T710"/>
  <c r="T711"/>
  <c r="T712"/>
  <c r="T713"/>
  <c r="T714"/>
  <c r="T715"/>
  <c r="T716"/>
  <c r="T717"/>
  <c r="T718"/>
  <c r="T719"/>
  <c r="T720"/>
  <c r="T721"/>
  <c r="T722"/>
  <c r="T723"/>
  <c r="T724"/>
  <c r="T725"/>
  <c r="T726"/>
  <c r="T727"/>
  <c r="T728"/>
  <c r="T729"/>
  <c r="T730"/>
  <c r="T731"/>
  <c r="T732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809"/>
  <c r="T810"/>
  <c r="T811"/>
  <c r="T812"/>
  <c r="T813"/>
  <c r="T814"/>
  <c r="T815"/>
  <c r="T816"/>
  <c r="T817"/>
  <c r="T818"/>
  <c r="T819"/>
  <c r="T820"/>
  <c r="T821"/>
  <c r="T822"/>
  <c r="T823"/>
  <c r="T824"/>
  <c r="T825"/>
  <c r="T826"/>
  <c r="T827"/>
  <c r="T828"/>
  <c r="T829"/>
  <c r="T830"/>
  <c r="T831"/>
  <c r="T832"/>
  <c r="T833"/>
  <c r="T834"/>
  <c r="T835"/>
  <c r="T836"/>
  <c r="T837"/>
  <c r="T838"/>
  <c r="T839"/>
  <c r="T840"/>
  <c r="T841"/>
  <c r="T842"/>
  <c r="T843"/>
  <c r="T844"/>
  <c r="T845"/>
  <c r="T846"/>
  <c r="T847"/>
  <c r="T848"/>
  <c r="T849"/>
  <c r="T850"/>
  <c r="T851"/>
  <c r="T852"/>
  <c r="T853"/>
  <c r="T854"/>
  <c r="T855"/>
  <c r="T856"/>
  <c r="T857"/>
  <c r="T858"/>
  <c r="T859"/>
  <c r="T860"/>
  <c r="T861"/>
  <c r="T862"/>
  <c r="T863"/>
  <c r="T864"/>
  <c r="T865"/>
  <c r="T866"/>
  <c r="T867"/>
  <c r="T868"/>
  <c r="T869"/>
  <c r="T870"/>
  <c r="T871"/>
  <c r="T872"/>
  <c r="T873"/>
  <c r="T874"/>
  <c r="T875"/>
  <c r="T876"/>
  <c r="T877"/>
  <c r="T878"/>
  <c r="T879"/>
  <c r="T880"/>
  <c r="T881"/>
  <c r="T882"/>
  <c r="T883"/>
  <c r="T884"/>
  <c r="T885"/>
  <c r="T886"/>
  <c r="T887"/>
  <c r="T888"/>
  <c r="T889"/>
  <c r="T890"/>
  <c r="T891"/>
  <c r="T892"/>
  <c r="T893"/>
  <c r="T894"/>
  <c r="T895"/>
  <c r="T896"/>
  <c r="T897"/>
  <c r="T898"/>
  <c r="T899"/>
  <c r="T900"/>
  <c r="T901"/>
  <c r="T902"/>
  <c r="T903"/>
  <c r="T904"/>
  <c r="T905"/>
  <c r="T906"/>
  <c r="T907"/>
  <c r="T908"/>
  <c r="T909"/>
  <c r="T910"/>
  <c r="T911"/>
  <c r="T912"/>
  <c r="T913"/>
  <c r="T914"/>
  <c r="T915"/>
  <c r="T916"/>
  <c r="T917"/>
  <c r="T918"/>
  <c r="T919"/>
  <c r="T920"/>
  <c r="T921"/>
  <c r="T922"/>
  <c r="T923"/>
  <c r="T924"/>
  <c r="T925"/>
  <c r="T926"/>
  <c r="T927"/>
  <c r="T928"/>
  <c r="T929"/>
  <c r="T930"/>
  <c r="T931"/>
  <c r="T932"/>
  <c r="T933"/>
  <c r="T934"/>
  <c r="T935"/>
  <c r="T936"/>
  <c r="T937"/>
  <c r="T938"/>
  <c r="T939"/>
  <c r="T940"/>
  <c r="T941"/>
  <c r="T942"/>
  <c r="T943"/>
  <c r="T944"/>
  <c r="T945"/>
  <c r="T946"/>
  <c r="T947"/>
  <c r="T948"/>
  <c r="T949"/>
  <c r="T950"/>
  <c r="T951"/>
  <c r="T952"/>
  <c r="T953"/>
  <c r="T954"/>
  <c r="T955"/>
  <c r="T956"/>
  <c r="T957"/>
  <c r="T958"/>
  <c r="T959"/>
  <c r="T960"/>
  <c r="T961"/>
  <c r="T962"/>
  <c r="T963"/>
  <c r="T964"/>
  <c r="T965"/>
  <c r="T966"/>
  <c r="T967"/>
  <c r="T968"/>
  <c r="T969"/>
  <c r="T970"/>
  <c r="T971"/>
  <c r="T972"/>
  <c r="T973"/>
  <c r="T974"/>
  <c r="T975"/>
  <c r="T976"/>
  <c r="T977"/>
  <c r="T978"/>
  <c r="T979"/>
  <c r="T980"/>
  <c r="T981"/>
  <c r="T982"/>
  <c r="T983"/>
  <c r="T984"/>
  <c r="T985"/>
  <c r="T986"/>
  <c r="T987"/>
  <c r="T988"/>
  <c r="T989"/>
  <c r="T990"/>
  <c r="T991"/>
  <c r="T992"/>
  <c r="T993"/>
  <c r="T994"/>
  <c r="T995"/>
  <c r="T996"/>
  <c r="T997"/>
  <c r="T998"/>
  <c r="T999"/>
  <c r="T1000"/>
  <c r="T2"/>
  <c r="G32" i="6"/>
  <c r="E32"/>
  <c r="C32"/>
  <c r="C26"/>
  <c r="A25"/>
  <c r="G10"/>
  <c r="G9"/>
  <c r="G8"/>
  <c r="G7"/>
  <c r="F6"/>
  <c r="G3"/>
  <c r="G1"/>
  <c r="C10" s="1"/>
  <c r="G27" i="5"/>
  <c r="E27"/>
  <c r="C27"/>
  <c r="C23"/>
  <c r="A22"/>
  <c r="G10"/>
  <c r="G9"/>
  <c r="G8"/>
  <c r="G7"/>
  <c r="F6"/>
  <c r="G3"/>
  <c r="G1"/>
  <c r="C7" s="1"/>
  <c r="G32" i="4"/>
  <c r="E32"/>
  <c r="C32"/>
  <c r="G27"/>
  <c r="C26"/>
  <c r="A25"/>
  <c r="G10"/>
  <c r="G9"/>
  <c r="G8"/>
  <c r="G7"/>
  <c r="F6"/>
  <c r="G3"/>
  <c r="G28" s="1"/>
  <c r="G1"/>
  <c r="C9" s="1"/>
  <c r="R1000" i="2"/>
  <c r="S1000" s="1"/>
  <c r="G1000"/>
  <c r="R999"/>
  <c r="S999" s="1"/>
  <c r="G999"/>
  <c r="R998"/>
  <c r="S998" s="1"/>
  <c r="G998"/>
  <c r="R997"/>
  <c r="S997" s="1"/>
  <c r="G997"/>
  <c r="R996"/>
  <c r="S996" s="1"/>
  <c r="G996"/>
  <c r="R995"/>
  <c r="S995" s="1"/>
  <c r="G995"/>
  <c r="R994"/>
  <c r="S994" s="1"/>
  <c r="G994"/>
  <c r="R993"/>
  <c r="S993" s="1"/>
  <c r="G993"/>
  <c r="R992"/>
  <c r="S992" s="1"/>
  <c r="G992"/>
  <c r="R991"/>
  <c r="S991" s="1"/>
  <c r="G991"/>
  <c r="R990"/>
  <c r="S990" s="1"/>
  <c r="G990"/>
  <c r="R989"/>
  <c r="S989" s="1"/>
  <c r="G989"/>
  <c r="R988"/>
  <c r="S988" s="1"/>
  <c r="G988"/>
  <c r="R987"/>
  <c r="S987" s="1"/>
  <c r="G987"/>
  <c r="R986"/>
  <c r="S986" s="1"/>
  <c r="G986"/>
  <c r="R985"/>
  <c r="S985" s="1"/>
  <c r="G985"/>
  <c r="R984"/>
  <c r="S984" s="1"/>
  <c r="G984"/>
  <c r="R983"/>
  <c r="S983" s="1"/>
  <c r="G983"/>
  <c r="R982"/>
  <c r="S982" s="1"/>
  <c r="G982"/>
  <c r="R981"/>
  <c r="S981" s="1"/>
  <c r="G981"/>
  <c r="R980"/>
  <c r="S980" s="1"/>
  <c r="G980"/>
  <c r="R979"/>
  <c r="S979" s="1"/>
  <c r="G979"/>
  <c r="R978"/>
  <c r="S978" s="1"/>
  <c r="G978"/>
  <c r="R977"/>
  <c r="S977" s="1"/>
  <c r="G977"/>
  <c r="R976"/>
  <c r="S976" s="1"/>
  <c r="G976"/>
  <c r="R975"/>
  <c r="S975" s="1"/>
  <c r="G975"/>
  <c r="R974"/>
  <c r="S974" s="1"/>
  <c r="G974"/>
  <c r="R973"/>
  <c r="S973" s="1"/>
  <c r="G973"/>
  <c r="R972"/>
  <c r="S972" s="1"/>
  <c r="G972"/>
  <c r="R971"/>
  <c r="S971" s="1"/>
  <c r="G971"/>
  <c r="R970"/>
  <c r="S970" s="1"/>
  <c r="G970"/>
  <c r="R969"/>
  <c r="S969" s="1"/>
  <c r="G969"/>
  <c r="R968"/>
  <c r="S968" s="1"/>
  <c r="G968"/>
  <c r="R967"/>
  <c r="S967" s="1"/>
  <c r="G967"/>
  <c r="R966"/>
  <c r="S966" s="1"/>
  <c r="G966"/>
  <c r="R965"/>
  <c r="S965" s="1"/>
  <c r="G965"/>
  <c r="R964"/>
  <c r="S964" s="1"/>
  <c r="G964"/>
  <c r="R963"/>
  <c r="S963" s="1"/>
  <c r="G963"/>
  <c r="R962"/>
  <c r="S962" s="1"/>
  <c r="G962"/>
  <c r="R961"/>
  <c r="S961" s="1"/>
  <c r="G961"/>
  <c r="R960"/>
  <c r="S960" s="1"/>
  <c r="G960"/>
  <c r="R959"/>
  <c r="S959" s="1"/>
  <c r="G959"/>
  <c r="R958"/>
  <c r="S958" s="1"/>
  <c r="G958"/>
  <c r="R957"/>
  <c r="S957" s="1"/>
  <c r="G957"/>
  <c r="R956"/>
  <c r="S956" s="1"/>
  <c r="G956"/>
  <c r="R955"/>
  <c r="S955" s="1"/>
  <c r="G955"/>
  <c r="R954"/>
  <c r="S954" s="1"/>
  <c r="G954"/>
  <c r="R953"/>
  <c r="S953" s="1"/>
  <c r="G953"/>
  <c r="R952"/>
  <c r="S952" s="1"/>
  <c r="G952"/>
  <c r="R951"/>
  <c r="S951" s="1"/>
  <c r="G951"/>
  <c r="R950"/>
  <c r="S950" s="1"/>
  <c r="G950"/>
  <c r="R949"/>
  <c r="S949" s="1"/>
  <c r="G949"/>
  <c r="R948"/>
  <c r="S948" s="1"/>
  <c r="G948"/>
  <c r="R947"/>
  <c r="S947" s="1"/>
  <c r="G947"/>
  <c r="R946"/>
  <c r="S946" s="1"/>
  <c r="G946"/>
  <c r="R945"/>
  <c r="S945" s="1"/>
  <c r="G945"/>
  <c r="R944"/>
  <c r="S944" s="1"/>
  <c r="G944"/>
  <c r="R943"/>
  <c r="S943" s="1"/>
  <c r="G943"/>
  <c r="R942"/>
  <c r="S942" s="1"/>
  <c r="G942"/>
  <c r="R941"/>
  <c r="S941" s="1"/>
  <c r="G941"/>
  <c r="R940"/>
  <c r="S940" s="1"/>
  <c r="G940"/>
  <c r="R939"/>
  <c r="S939" s="1"/>
  <c r="G939"/>
  <c r="R938"/>
  <c r="S938" s="1"/>
  <c r="G938"/>
  <c r="R937"/>
  <c r="S937" s="1"/>
  <c r="G937"/>
  <c r="R936"/>
  <c r="S936" s="1"/>
  <c r="G936"/>
  <c r="R935"/>
  <c r="S935" s="1"/>
  <c r="G935"/>
  <c r="R934"/>
  <c r="S934" s="1"/>
  <c r="G934"/>
  <c r="R933"/>
  <c r="S933" s="1"/>
  <c r="G933"/>
  <c r="R932"/>
  <c r="S932" s="1"/>
  <c r="G932"/>
  <c r="R931"/>
  <c r="S931" s="1"/>
  <c r="G931"/>
  <c r="R930"/>
  <c r="S930" s="1"/>
  <c r="G930"/>
  <c r="R929"/>
  <c r="S929" s="1"/>
  <c r="G929"/>
  <c r="R928"/>
  <c r="S928" s="1"/>
  <c r="G928"/>
  <c r="R927"/>
  <c r="S927" s="1"/>
  <c r="G927"/>
  <c r="R926"/>
  <c r="S926" s="1"/>
  <c r="G926"/>
  <c r="R925"/>
  <c r="S925" s="1"/>
  <c r="G925"/>
  <c r="R924"/>
  <c r="S924" s="1"/>
  <c r="G924"/>
  <c r="R923"/>
  <c r="S923" s="1"/>
  <c r="G923"/>
  <c r="R922"/>
  <c r="S922" s="1"/>
  <c r="G922"/>
  <c r="R921"/>
  <c r="S921" s="1"/>
  <c r="G921"/>
  <c r="R920"/>
  <c r="S920" s="1"/>
  <c r="G920"/>
  <c r="R919"/>
  <c r="S919" s="1"/>
  <c r="G919"/>
  <c r="R918"/>
  <c r="S918" s="1"/>
  <c r="G918"/>
  <c r="R917"/>
  <c r="S917" s="1"/>
  <c r="G917"/>
  <c r="R916"/>
  <c r="S916" s="1"/>
  <c r="G916"/>
  <c r="R915"/>
  <c r="S915" s="1"/>
  <c r="G915"/>
  <c r="R914"/>
  <c r="S914" s="1"/>
  <c r="G914"/>
  <c r="R913"/>
  <c r="S913" s="1"/>
  <c r="G913"/>
  <c r="R912"/>
  <c r="S912" s="1"/>
  <c r="G912"/>
  <c r="R911"/>
  <c r="S911" s="1"/>
  <c r="G911"/>
  <c r="R910"/>
  <c r="S910" s="1"/>
  <c r="G910"/>
  <c r="R909"/>
  <c r="S909" s="1"/>
  <c r="G909"/>
  <c r="R908"/>
  <c r="S908" s="1"/>
  <c r="G908"/>
  <c r="R907"/>
  <c r="S907" s="1"/>
  <c r="G907"/>
  <c r="R906"/>
  <c r="S906" s="1"/>
  <c r="G906"/>
  <c r="R905"/>
  <c r="S905" s="1"/>
  <c r="G905"/>
  <c r="R904"/>
  <c r="S904" s="1"/>
  <c r="G904"/>
  <c r="R903"/>
  <c r="S903" s="1"/>
  <c r="G903"/>
  <c r="R902"/>
  <c r="S902" s="1"/>
  <c r="G902"/>
  <c r="R901"/>
  <c r="S901" s="1"/>
  <c r="G901"/>
  <c r="R900"/>
  <c r="S900" s="1"/>
  <c r="G900"/>
  <c r="R899"/>
  <c r="S899" s="1"/>
  <c r="G899"/>
  <c r="R898"/>
  <c r="S898" s="1"/>
  <c r="G898"/>
  <c r="R897"/>
  <c r="S897" s="1"/>
  <c r="G897"/>
  <c r="R896"/>
  <c r="S896" s="1"/>
  <c r="G896"/>
  <c r="R895"/>
  <c r="S895" s="1"/>
  <c r="G895"/>
  <c r="R894"/>
  <c r="S894" s="1"/>
  <c r="G894"/>
  <c r="R893"/>
  <c r="S893" s="1"/>
  <c r="G893"/>
  <c r="R892"/>
  <c r="S892" s="1"/>
  <c r="G892"/>
  <c r="R891"/>
  <c r="S891" s="1"/>
  <c r="G891"/>
  <c r="R890"/>
  <c r="S890" s="1"/>
  <c r="G890"/>
  <c r="R889"/>
  <c r="S889" s="1"/>
  <c r="G889"/>
  <c r="R888"/>
  <c r="S888" s="1"/>
  <c r="G888"/>
  <c r="R887"/>
  <c r="S887" s="1"/>
  <c r="G887"/>
  <c r="R886"/>
  <c r="S886" s="1"/>
  <c r="G886"/>
  <c r="R885"/>
  <c r="S885" s="1"/>
  <c r="G885"/>
  <c r="R884"/>
  <c r="S884" s="1"/>
  <c r="G884"/>
  <c r="R883"/>
  <c r="S883" s="1"/>
  <c r="G883"/>
  <c r="R882"/>
  <c r="S882" s="1"/>
  <c r="G882"/>
  <c r="R881"/>
  <c r="S881" s="1"/>
  <c r="G881"/>
  <c r="R880"/>
  <c r="S880" s="1"/>
  <c r="G880"/>
  <c r="R879"/>
  <c r="S879" s="1"/>
  <c r="G879"/>
  <c r="R878"/>
  <c r="S878" s="1"/>
  <c r="G878"/>
  <c r="R877"/>
  <c r="S877" s="1"/>
  <c r="G877"/>
  <c r="R876"/>
  <c r="S876" s="1"/>
  <c r="G876"/>
  <c r="R875"/>
  <c r="S875" s="1"/>
  <c r="G875"/>
  <c r="R874"/>
  <c r="S874" s="1"/>
  <c r="G874"/>
  <c r="R873"/>
  <c r="S873" s="1"/>
  <c r="G873"/>
  <c r="R872"/>
  <c r="S872" s="1"/>
  <c r="G872"/>
  <c r="R871"/>
  <c r="S871" s="1"/>
  <c r="G871"/>
  <c r="R870"/>
  <c r="S870" s="1"/>
  <c r="G870"/>
  <c r="R869"/>
  <c r="S869" s="1"/>
  <c r="G869"/>
  <c r="R868"/>
  <c r="S868" s="1"/>
  <c r="G868"/>
  <c r="R867"/>
  <c r="S867" s="1"/>
  <c r="G867"/>
  <c r="R866"/>
  <c r="S866" s="1"/>
  <c r="G866"/>
  <c r="R865"/>
  <c r="S865" s="1"/>
  <c r="G865"/>
  <c r="R864"/>
  <c r="S864" s="1"/>
  <c r="G864"/>
  <c r="R863"/>
  <c r="S863" s="1"/>
  <c r="G863"/>
  <c r="R862"/>
  <c r="S862" s="1"/>
  <c r="G862"/>
  <c r="R861"/>
  <c r="S861" s="1"/>
  <c r="G861"/>
  <c r="R860"/>
  <c r="S860" s="1"/>
  <c r="G860"/>
  <c r="R859"/>
  <c r="S859" s="1"/>
  <c r="G859"/>
  <c r="R858"/>
  <c r="S858" s="1"/>
  <c r="G858"/>
  <c r="R857"/>
  <c r="S857" s="1"/>
  <c r="G857"/>
  <c r="R856"/>
  <c r="S856" s="1"/>
  <c r="G856"/>
  <c r="R855"/>
  <c r="S855" s="1"/>
  <c r="G855"/>
  <c r="R854"/>
  <c r="S854" s="1"/>
  <c r="G854"/>
  <c r="R853"/>
  <c r="S853" s="1"/>
  <c r="G853"/>
  <c r="R852"/>
  <c r="S852" s="1"/>
  <c r="G852"/>
  <c r="R851"/>
  <c r="S851" s="1"/>
  <c r="G851"/>
  <c r="R850"/>
  <c r="S850" s="1"/>
  <c r="G850"/>
  <c r="R849"/>
  <c r="S849" s="1"/>
  <c r="G849"/>
  <c r="R848"/>
  <c r="S848" s="1"/>
  <c r="G848"/>
  <c r="R847"/>
  <c r="S847" s="1"/>
  <c r="G847"/>
  <c r="R846"/>
  <c r="S846" s="1"/>
  <c r="G846"/>
  <c r="R845"/>
  <c r="S845" s="1"/>
  <c r="G845"/>
  <c r="R844"/>
  <c r="S844" s="1"/>
  <c r="G844"/>
  <c r="R843"/>
  <c r="S843" s="1"/>
  <c r="G843"/>
  <c r="R842"/>
  <c r="S842" s="1"/>
  <c r="G842"/>
  <c r="R841"/>
  <c r="S841" s="1"/>
  <c r="G841"/>
  <c r="R840"/>
  <c r="S840" s="1"/>
  <c r="G840"/>
  <c r="R839"/>
  <c r="S839" s="1"/>
  <c r="G839"/>
  <c r="R838"/>
  <c r="S838" s="1"/>
  <c r="G838"/>
  <c r="R837"/>
  <c r="S837" s="1"/>
  <c r="G837"/>
  <c r="R836"/>
  <c r="S836" s="1"/>
  <c r="G836"/>
  <c r="R835"/>
  <c r="S835" s="1"/>
  <c r="G835"/>
  <c r="R834"/>
  <c r="S834" s="1"/>
  <c r="G834"/>
  <c r="R833"/>
  <c r="S833" s="1"/>
  <c r="G833"/>
  <c r="R832"/>
  <c r="S832" s="1"/>
  <c r="G832"/>
  <c r="R831"/>
  <c r="S831" s="1"/>
  <c r="G831"/>
  <c r="R830"/>
  <c r="S830" s="1"/>
  <c r="G830"/>
  <c r="R829"/>
  <c r="S829" s="1"/>
  <c r="G829"/>
  <c r="R828"/>
  <c r="S828" s="1"/>
  <c r="G828"/>
  <c r="R827"/>
  <c r="S827" s="1"/>
  <c r="G827"/>
  <c r="R826"/>
  <c r="S826" s="1"/>
  <c r="G826"/>
  <c r="R825"/>
  <c r="S825" s="1"/>
  <c r="G825"/>
  <c r="R824"/>
  <c r="S824" s="1"/>
  <c r="G824"/>
  <c r="R823"/>
  <c r="S823" s="1"/>
  <c r="G823"/>
  <c r="R822"/>
  <c r="S822" s="1"/>
  <c r="G822"/>
  <c r="R821"/>
  <c r="S821" s="1"/>
  <c r="G821"/>
  <c r="R820"/>
  <c r="S820" s="1"/>
  <c r="G820"/>
  <c r="R819"/>
  <c r="S819" s="1"/>
  <c r="G819"/>
  <c r="R818"/>
  <c r="S818" s="1"/>
  <c r="G818"/>
  <c r="R817"/>
  <c r="S817" s="1"/>
  <c r="G817"/>
  <c r="R816"/>
  <c r="S816" s="1"/>
  <c r="G816"/>
  <c r="R815"/>
  <c r="S815" s="1"/>
  <c r="G815"/>
  <c r="R814"/>
  <c r="S814" s="1"/>
  <c r="G814"/>
  <c r="R813"/>
  <c r="S813" s="1"/>
  <c r="G813"/>
  <c r="R812"/>
  <c r="S812" s="1"/>
  <c r="G812"/>
  <c r="R811"/>
  <c r="S811" s="1"/>
  <c r="G811"/>
  <c r="R810"/>
  <c r="S810" s="1"/>
  <c r="G810"/>
  <c r="R809"/>
  <c r="S809" s="1"/>
  <c r="G809"/>
  <c r="R808"/>
  <c r="S808" s="1"/>
  <c r="G808"/>
  <c r="R807"/>
  <c r="S807" s="1"/>
  <c r="G807"/>
  <c r="R806"/>
  <c r="S806" s="1"/>
  <c r="G806"/>
  <c r="R805"/>
  <c r="S805" s="1"/>
  <c r="G805"/>
  <c r="R804"/>
  <c r="S804" s="1"/>
  <c r="G804"/>
  <c r="R803"/>
  <c r="S803" s="1"/>
  <c r="G803"/>
  <c r="R802"/>
  <c r="S802" s="1"/>
  <c r="G802"/>
  <c r="R801"/>
  <c r="S801" s="1"/>
  <c r="G801"/>
  <c r="R800"/>
  <c r="S800" s="1"/>
  <c r="G800"/>
  <c r="R799"/>
  <c r="S799" s="1"/>
  <c r="G799"/>
  <c r="R798"/>
  <c r="S798" s="1"/>
  <c r="G798"/>
  <c r="R797"/>
  <c r="S797" s="1"/>
  <c r="G797"/>
  <c r="R796"/>
  <c r="S796" s="1"/>
  <c r="G796"/>
  <c r="R795"/>
  <c r="S795" s="1"/>
  <c r="G795"/>
  <c r="R794"/>
  <c r="S794" s="1"/>
  <c r="G794"/>
  <c r="R793"/>
  <c r="S793" s="1"/>
  <c r="G793"/>
  <c r="R792"/>
  <c r="S792" s="1"/>
  <c r="G792"/>
  <c r="R791"/>
  <c r="S791" s="1"/>
  <c r="G791"/>
  <c r="R790"/>
  <c r="S790" s="1"/>
  <c r="G790"/>
  <c r="R789"/>
  <c r="S789" s="1"/>
  <c r="G789"/>
  <c r="R788"/>
  <c r="S788" s="1"/>
  <c r="G788"/>
  <c r="R787"/>
  <c r="S787" s="1"/>
  <c r="G787"/>
  <c r="R786"/>
  <c r="S786" s="1"/>
  <c r="G786"/>
  <c r="R785"/>
  <c r="S785" s="1"/>
  <c r="G785"/>
  <c r="R784"/>
  <c r="S784" s="1"/>
  <c r="G784"/>
  <c r="R783"/>
  <c r="S783" s="1"/>
  <c r="G783"/>
  <c r="R782"/>
  <c r="S782" s="1"/>
  <c r="G782"/>
  <c r="R781"/>
  <c r="S781" s="1"/>
  <c r="G781"/>
  <c r="R780"/>
  <c r="S780" s="1"/>
  <c r="G780"/>
  <c r="R779"/>
  <c r="S779" s="1"/>
  <c r="G779"/>
  <c r="R778"/>
  <c r="S778" s="1"/>
  <c r="G778"/>
  <c r="R777"/>
  <c r="S777" s="1"/>
  <c r="G777"/>
  <c r="R776"/>
  <c r="S776" s="1"/>
  <c r="G776"/>
  <c r="R775"/>
  <c r="S775" s="1"/>
  <c r="G775"/>
  <c r="R774"/>
  <c r="S774" s="1"/>
  <c r="G774"/>
  <c r="R773"/>
  <c r="S773" s="1"/>
  <c r="G773"/>
  <c r="R772"/>
  <c r="S772" s="1"/>
  <c r="G772"/>
  <c r="R771"/>
  <c r="S771" s="1"/>
  <c r="G771"/>
  <c r="R770"/>
  <c r="S770" s="1"/>
  <c r="G770"/>
  <c r="R769"/>
  <c r="S769" s="1"/>
  <c r="G769"/>
  <c r="R768"/>
  <c r="S768" s="1"/>
  <c r="G768"/>
  <c r="R767"/>
  <c r="S767" s="1"/>
  <c r="G767"/>
  <c r="R766"/>
  <c r="S766" s="1"/>
  <c r="G766"/>
  <c r="R765"/>
  <c r="S765" s="1"/>
  <c r="G765"/>
  <c r="R764"/>
  <c r="S764" s="1"/>
  <c r="G764"/>
  <c r="R763"/>
  <c r="S763" s="1"/>
  <c r="G763"/>
  <c r="R762"/>
  <c r="S762" s="1"/>
  <c r="G762"/>
  <c r="R761"/>
  <c r="S761" s="1"/>
  <c r="G761"/>
  <c r="R760"/>
  <c r="S760" s="1"/>
  <c r="G760"/>
  <c r="R759"/>
  <c r="S759" s="1"/>
  <c r="G759"/>
  <c r="R758"/>
  <c r="S758" s="1"/>
  <c r="G758"/>
  <c r="R757"/>
  <c r="S757" s="1"/>
  <c r="G757"/>
  <c r="R756"/>
  <c r="S756" s="1"/>
  <c r="G756"/>
  <c r="R755"/>
  <c r="S755" s="1"/>
  <c r="G755"/>
  <c r="R754"/>
  <c r="S754" s="1"/>
  <c r="G754"/>
  <c r="R753"/>
  <c r="S753" s="1"/>
  <c r="G753"/>
  <c r="R752"/>
  <c r="S752" s="1"/>
  <c r="G752"/>
  <c r="R751"/>
  <c r="S751" s="1"/>
  <c r="G751"/>
  <c r="R750"/>
  <c r="S750" s="1"/>
  <c r="G750"/>
  <c r="R749"/>
  <c r="S749" s="1"/>
  <c r="G749"/>
  <c r="R748"/>
  <c r="S748" s="1"/>
  <c r="G748"/>
  <c r="R747"/>
  <c r="S747" s="1"/>
  <c r="G747"/>
  <c r="R746"/>
  <c r="S746" s="1"/>
  <c r="G746"/>
  <c r="R745"/>
  <c r="S745" s="1"/>
  <c r="G745"/>
  <c r="R744"/>
  <c r="S744" s="1"/>
  <c r="G744"/>
  <c r="R743"/>
  <c r="S743" s="1"/>
  <c r="G743"/>
  <c r="R742"/>
  <c r="S742" s="1"/>
  <c r="G742"/>
  <c r="R741"/>
  <c r="S741" s="1"/>
  <c r="G741"/>
  <c r="R740"/>
  <c r="S740" s="1"/>
  <c r="G740"/>
  <c r="R739"/>
  <c r="S739" s="1"/>
  <c r="G739"/>
  <c r="R738"/>
  <c r="S738" s="1"/>
  <c r="G738"/>
  <c r="R737"/>
  <c r="S737" s="1"/>
  <c r="G737"/>
  <c r="R736"/>
  <c r="S736" s="1"/>
  <c r="G736"/>
  <c r="R735"/>
  <c r="S735" s="1"/>
  <c r="G735"/>
  <c r="R734"/>
  <c r="S734" s="1"/>
  <c r="G734"/>
  <c r="R733"/>
  <c r="S733" s="1"/>
  <c r="G733"/>
  <c r="R732"/>
  <c r="S732" s="1"/>
  <c r="G732"/>
  <c r="R731"/>
  <c r="S731" s="1"/>
  <c r="G731"/>
  <c r="R730"/>
  <c r="S730" s="1"/>
  <c r="G730"/>
  <c r="R729"/>
  <c r="S729" s="1"/>
  <c r="G729"/>
  <c r="R728"/>
  <c r="S728" s="1"/>
  <c r="G728"/>
  <c r="R727"/>
  <c r="S727" s="1"/>
  <c r="G727"/>
  <c r="R726"/>
  <c r="S726" s="1"/>
  <c r="G726"/>
  <c r="R725"/>
  <c r="S725" s="1"/>
  <c r="G725"/>
  <c r="R724"/>
  <c r="S724" s="1"/>
  <c r="G724"/>
  <c r="R723"/>
  <c r="S723" s="1"/>
  <c r="G723"/>
  <c r="R722"/>
  <c r="S722" s="1"/>
  <c r="G722"/>
  <c r="R721"/>
  <c r="S721" s="1"/>
  <c r="G721"/>
  <c r="R720"/>
  <c r="S720" s="1"/>
  <c r="G720"/>
  <c r="R719"/>
  <c r="S719" s="1"/>
  <c r="G719"/>
  <c r="R718"/>
  <c r="S718" s="1"/>
  <c r="G718"/>
  <c r="R717"/>
  <c r="S717" s="1"/>
  <c r="G717"/>
  <c r="R716"/>
  <c r="S716" s="1"/>
  <c r="G716"/>
  <c r="R715"/>
  <c r="S715" s="1"/>
  <c r="G715"/>
  <c r="R714"/>
  <c r="S714" s="1"/>
  <c r="G714"/>
  <c r="R713"/>
  <c r="S713" s="1"/>
  <c r="G713"/>
  <c r="R712"/>
  <c r="S712" s="1"/>
  <c r="G712"/>
  <c r="R711"/>
  <c r="S711" s="1"/>
  <c r="G711"/>
  <c r="R710"/>
  <c r="S710" s="1"/>
  <c r="G710"/>
  <c r="R709"/>
  <c r="S709" s="1"/>
  <c r="G709"/>
  <c r="R708"/>
  <c r="S708" s="1"/>
  <c r="G708"/>
  <c r="R707"/>
  <c r="S707" s="1"/>
  <c r="G707"/>
  <c r="R706"/>
  <c r="S706" s="1"/>
  <c r="G706"/>
  <c r="R705"/>
  <c r="S705" s="1"/>
  <c r="G705"/>
  <c r="R704"/>
  <c r="S704" s="1"/>
  <c r="G704"/>
  <c r="R703"/>
  <c r="S703" s="1"/>
  <c r="G703"/>
  <c r="R702"/>
  <c r="S702" s="1"/>
  <c r="G702"/>
  <c r="R701"/>
  <c r="S701" s="1"/>
  <c r="G701"/>
  <c r="R700"/>
  <c r="S700" s="1"/>
  <c r="G700"/>
  <c r="R699"/>
  <c r="S699" s="1"/>
  <c r="G699"/>
  <c r="R698"/>
  <c r="S698" s="1"/>
  <c r="G698"/>
  <c r="R697"/>
  <c r="S697" s="1"/>
  <c r="G697"/>
  <c r="R696"/>
  <c r="S696" s="1"/>
  <c r="G696"/>
  <c r="R695"/>
  <c r="S695" s="1"/>
  <c r="G695"/>
  <c r="R694"/>
  <c r="S694" s="1"/>
  <c r="G694"/>
  <c r="R693"/>
  <c r="S693" s="1"/>
  <c r="G693"/>
  <c r="R692"/>
  <c r="S692" s="1"/>
  <c r="G692"/>
  <c r="R691"/>
  <c r="S691" s="1"/>
  <c r="G691"/>
  <c r="R690"/>
  <c r="S690" s="1"/>
  <c r="G690"/>
  <c r="R689"/>
  <c r="S689" s="1"/>
  <c r="G689"/>
  <c r="R688"/>
  <c r="S688" s="1"/>
  <c r="G688"/>
  <c r="R687"/>
  <c r="S687" s="1"/>
  <c r="G687"/>
  <c r="R686"/>
  <c r="S686" s="1"/>
  <c r="G686"/>
  <c r="R685"/>
  <c r="S685" s="1"/>
  <c r="G685"/>
  <c r="R684"/>
  <c r="S684" s="1"/>
  <c r="G684"/>
  <c r="R683"/>
  <c r="S683" s="1"/>
  <c r="G683"/>
  <c r="R682"/>
  <c r="S682" s="1"/>
  <c r="G682"/>
  <c r="R681"/>
  <c r="S681" s="1"/>
  <c r="G681"/>
  <c r="R680"/>
  <c r="S680" s="1"/>
  <c r="G680"/>
  <c r="R679"/>
  <c r="S679" s="1"/>
  <c r="G679"/>
  <c r="R678"/>
  <c r="S678" s="1"/>
  <c r="G678"/>
  <c r="R677"/>
  <c r="S677" s="1"/>
  <c r="G677"/>
  <c r="R676"/>
  <c r="S676" s="1"/>
  <c r="G676"/>
  <c r="R675"/>
  <c r="S675" s="1"/>
  <c r="G675"/>
  <c r="R674"/>
  <c r="S674" s="1"/>
  <c r="G674"/>
  <c r="R673"/>
  <c r="S673" s="1"/>
  <c r="G673"/>
  <c r="R672"/>
  <c r="S672" s="1"/>
  <c r="G672"/>
  <c r="R671"/>
  <c r="S671" s="1"/>
  <c r="G671"/>
  <c r="R670"/>
  <c r="S670" s="1"/>
  <c r="G670"/>
  <c r="R669"/>
  <c r="S669" s="1"/>
  <c r="G669"/>
  <c r="R668"/>
  <c r="S668" s="1"/>
  <c r="G668"/>
  <c r="R667"/>
  <c r="S667" s="1"/>
  <c r="G667"/>
  <c r="R666"/>
  <c r="S666" s="1"/>
  <c r="G666"/>
  <c r="R665"/>
  <c r="S665" s="1"/>
  <c r="G665"/>
  <c r="R664"/>
  <c r="S664" s="1"/>
  <c r="G664"/>
  <c r="R663"/>
  <c r="S663" s="1"/>
  <c r="G663"/>
  <c r="R662"/>
  <c r="S662" s="1"/>
  <c r="G662"/>
  <c r="R661"/>
  <c r="S661" s="1"/>
  <c r="G661"/>
  <c r="S660"/>
  <c r="R660"/>
  <c r="G660"/>
  <c r="R659"/>
  <c r="S659" s="1"/>
  <c r="G659"/>
  <c r="R658"/>
  <c r="S658" s="1"/>
  <c r="G658"/>
  <c r="R657"/>
  <c r="S657" s="1"/>
  <c r="G657"/>
  <c r="R656"/>
  <c r="S656" s="1"/>
  <c r="G656"/>
  <c r="R655"/>
  <c r="S655" s="1"/>
  <c r="G655"/>
  <c r="R654"/>
  <c r="S654" s="1"/>
  <c r="G654"/>
  <c r="R653"/>
  <c r="S653" s="1"/>
  <c r="G653"/>
  <c r="R652"/>
  <c r="S652" s="1"/>
  <c r="G652"/>
  <c r="R651"/>
  <c r="S651" s="1"/>
  <c r="G651"/>
  <c r="R650"/>
  <c r="S650" s="1"/>
  <c r="G650"/>
  <c r="R649"/>
  <c r="S649" s="1"/>
  <c r="G649"/>
  <c r="R648"/>
  <c r="S648" s="1"/>
  <c r="G648"/>
  <c r="R647"/>
  <c r="S647" s="1"/>
  <c r="G647"/>
  <c r="R646"/>
  <c r="S646" s="1"/>
  <c r="G646"/>
  <c r="R645"/>
  <c r="S645" s="1"/>
  <c r="G645"/>
  <c r="R644"/>
  <c r="S644" s="1"/>
  <c r="G644"/>
  <c r="R643"/>
  <c r="S643" s="1"/>
  <c r="G643"/>
  <c r="R642"/>
  <c r="S642" s="1"/>
  <c r="G642"/>
  <c r="R641"/>
  <c r="S641" s="1"/>
  <c r="G641"/>
  <c r="R640"/>
  <c r="S640" s="1"/>
  <c r="G640"/>
  <c r="R639"/>
  <c r="S639" s="1"/>
  <c r="G639"/>
  <c r="R638"/>
  <c r="S638" s="1"/>
  <c r="G638"/>
  <c r="R637"/>
  <c r="S637" s="1"/>
  <c r="G637"/>
  <c r="R636"/>
  <c r="S636" s="1"/>
  <c r="G636"/>
  <c r="R635"/>
  <c r="S635" s="1"/>
  <c r="G635"/>
  <c r="R634"/>
  <c r="S634" s="1"/>
  <c r="G634"/>
  <c r="R633"/>
  <c r="S633" s="1"/>
  <c r="G633"/>
  <c r="R632"/>
  <c r="S632" s="1"/>
  <c r="G632"/>
  <c r="R631"/>
  <c r="S631" s="1"/>
  <c r="G631"/>
  <c r="R630"/>
  <c r="S630" s="1"/>
  <c r="G630"/>
  <c r="R629"/>
  <c r="S629" s="1"/>
  <c r="G629"/>
  <c r="R628"/>
  <c r="S628" s="1"/>
  <c r="G628"/>
  <c r="R627"/>
  <c r="S627" s="1"/>
  <c r="G627"/>
  <c r="R626"/>
  <c r="S626" s="1"/>
  <c r="G626"/>
  <c r="R625"/>
  <c r="S625" s="1"/>
  <c r="G625"/>
  <c r="R624"/>
  <c r="S624" s="1"/>
  <c r="G624"/>
  <c r="R623"/>
  <c r="S623" s="1"/>
  <c r="G623"/>
  <c r="R622"/>
  <c r="S622" s="1"/>
  <c r="G622"/>
  <c r="R621"/>
  <c r="S621" s="1"/>
  <c r="G621"/>
  <c r="R620"/>
  <c r="S620" s="1"/>
  <c r="G620"/>
  <c r="R619"/>
  <c r="S619" s="1"/>
  <c r="G619"/>
  <c r="R618"/>
  <c r="S618" s="1"/>
  <c r="G618"/>
  <c r="R617"/>
  <c r="S617" s="1"/>
  <c r="G617"/>
  <c r="R616"/>
  <c r="S616" s="1"/>
  <c r="G616"/>
  <c r="R615"/>
  <c r="S615" s="1"/>
  <c r="G615"/>
  <c r="R614"/>
  <c r="S614" s="1"/>
  <c r="G614"/>
  <c r="R613"/>
  <c r="S613" s="1"/>
  <c r="G613"/>
  <c r="R612"/>
  <c r="S612" s="1"/>
  <c r="G612"/>
  <c r="R611"/>
  <c r="S611" s="1"/>
  <c r="G611"/>
  <c r="R610"/>
  <c r="S610" s="1"/>
  <c r="G610"/>
  <c r="R609"/>
  <c r="S609" s="1"/>
  <c r="G609"/>
  <c r="R608"/>
  <c r="S608" s="1"/>
  <c r="G608"/>
  <c r="R607"/>
  <c r="S607" s="1"/>
  <c r="G607"/>
  <c r="R606"/>
  <c r="S606" s="1"/>
  <c r="G606"/>
  <c r="R605"/>
  <c r="S605" s="1"/>
  <c r="G605"/>
  <c r="R604"/>
  <c r="S604" s="1"/>
  <c r="G604"/>
  <c r="R603"/>
  <c r="S603" s="1"/>
  <c r="G603"/>
  <c r="R602"/>
  <c r="S602" s="1"/>
  <c r="G602"/>
  <c r="R601"/>
  <c r="S601" s="1"/>
  <c r="G601"/>
  <c r="R600"/>
  <c r="S600" s="1"/>
  <c r="G600"/>
  <c r="R599"/>
  <c r="S599" s="1"/>
  <c r="G599"/>
  <c r="R598"/>
  <c r="S598" s="1"/>
  <c r="G598"/>
  <c r="R597"/>
  <c r="S597" s="1"/>
  <c r="G597"/>
  <c r="R596"/>
  <c r="S596" s="1"/>
  <c r="G596"/>
  <c r="R595"/>
  <c r="S595" s="1"/>
  <c r="G595"/>
  <c r="R594"/>
  <c r="S594" s="1"/>
  <c r="G594"/>
  <c r="R593"/>
  <c r="S593" s="1"/>
  <c r="G593"/>
  <c r="R592"/>
  <c r="S592" s="1"/>
  <c r="G592"/>
  <c r="R591"/>
  <c r="S591" s="1"/>
  <c r="G591"/>
  <c r="R590"/>
  <c r="S590" s="1"/>
  <c r="G590"/>
  <c r="R589"/>
  <c r="S589" s="1"/>
  <c r="G589"/>
  <c r="R588"/>
  <c r="S588" s="1"/>
  <c r="G588"/>
  <c r="R587"/>
  <c r="S587" s="1"/>
  <c r="G587"/>
  <c r="R586"/>
  <c r="S586" s="1"/>
  <c r="G586"/>
  <c r="R585"/>
  <c r="S585" s="1"/>
  <c r="G585"/>
  <c r="R584"/>
  <c r="S584" s="1"/>
  <c r="G584"/>
  <c r="R583"/>
  <c r="S583" s="1"/>
  <c r="G583"/>
  <c r="R582"/>
  <c r="S582" s="1"/>
  <c r="G582"/>
  <c r="R581"/>
  <c r="S581" s="1"/>
  <c r="G581"/>
  <c r="R580"/>
  <c r="S580" s="1"/>
  <c r="G580"/>
  <c r="R579"/>
  <c r="S579" s="1"/>
  <c r="G579"/>
  <c r="R578"/>
  <c r="S578" s="1"/>
  <c r="G578"/>
  <c r="R577"/>
  <c r="S577" s="1"/>
  <c r="G577"/>
  <c r="R576"/>
  <c r="S576" s="1"/>
  <c r="G576"/>
  <c r="R575"/>
  <c r="S575" s="1"/>
  <c r="G575"/>
  <c r="R574"/>
  <c r="S574" s="1"/>
  <c r="G574"/>
  <c r="R573"/>
  <c r="S573" s="1"/>
  <c r="G573"/>
  <c r="R572"/>
  <c r="S572" s="1"/>
  <c r="G572"/>
  <c r="R571"/>
  <c r="S571" s="1"/>
  <c r="G571"/>
  <c r="R570"/>
  <c r="S570" s="1"/>
  <c r="G570"/>
  <c r="R569"/>
  <c r="S569" s="1"/>
  <c r="G569"/>
  <c r="R568"/>
  <c r="S568" s="1"/>
  <c r="G568"/>
  <c r="R567"/>
  <c r="S567" s="1"/>
  <c r="G567"/>
  <c r="R566"/>
  <c r="S566" s="1"/>
  <c r="G566"/>
  <c r="R565"/>
  <c r="S565" s="1"/>
  <c r="G565"/>
  <c r="R564"/>
  <c r="S564" s="1"/>
  <c r="G564"/>
  <c r="R563"/>
  <c r="S563" s="1"/>
  <c r="G563"/>
  <c r="R562"/>
  <c r="S562" s="1"/>
  <c r="G562"/>
  <c r="R561"/>
  <c r="S561" s="1"/>
  <c r="G561"/>
  <c r="R560"/>
  <c r="S560" s="1"/>
  <c r="G560"/>
  <c r="R559"/>
  <c r="S559" s="1"/>
  <c r="G559"/>
  <c r="R558"/>
  <c r="S558" s="1"/>
  <c r="G558"/>
  <c r="R557"/>
  <c r="S557" s="1"/>
  <c r="G557"/>
  <c r="R556"/>
  <c r="S556" s="1"/>
  <c r="G556"/>
  <c r="R555"/>
  <c r="S555" s="1"/>
  <c r="G555"/>
  <c r="R554"/>
  <c r="S554" s="1"/>
  <c r="G554"/>
  <c r="R553"/>
  <c r="S553" s="1"/>
  <c r="G553"/>
  <c r="R552"/>
  <c r="S552" s="1"/>
  <c r="G552"/>
  <c r="R551"/>
  <c r="S551" s="1"/>
  <c r="G551"/>
  <c r="R550"/>
  <c r="S550" s="1"/>
  <c r="G550"/>
  <c r="R549"/>
  <c r="S549" s="1"/>
  <c r="G549"/>
  <c r="R548"/>
  <c r="S548" s="1"/>
  <c r="G548"/>
  <c r="R547"/>
  <c r="S547" s="1"/>
  <c r="G547"/>
  <c r="R546"/>
  <c r="S546" s="1"/>
  <c r="G546"/>
  <c r="R545"/>
  <c r="S545" s="1"/>
  <c r="G545"/>
  <c r="R544"/>
  <c r="S544" s="1"/>
  <c r="G544"/>
  <c r="R543"/>
  <c r="S543" s="1"/>
  <c r="G543"/>
  <c r="R542"/>
  <c r="S542" s="1"/>
  <c r="G542"/>
  <c r="R541"/>
  <c r="S541" s="1"/>
  <c r="G541"/>
  <c r="R540"/>
  <c r="S540" s="1"/>
  <c r="G540"/>
  <c r="R539"/>
  <c r="S539" s="1"/>
  <c r="G539"/>
  <c r="R538"/>
  <c r="S538" s="1"/>
  <c r="G538"/>
  <c r="R537"/>
  <c r="S537" s="1"/>
  <c r="G537"/>
  <c r="R536"/>
  <c r="S536" s="1"/>
  <c r="G536"/>
  <c r="R535"/>
  <c r="S535" s="1"/>
  <c r="G535"/>
  <c r="R534"/>
  <c r="S534" s="1"/>
  <c r="G534"/>
  <c r="R533"/>
  <c r="S533" s="1"/>
  <c r="G533"/>
  <c r="R532"/>
  <c r="S532" s="1"/>
  <c r="G532"/>
  <c r="R531"/>
  <c r="S531" s="1"/>
  <c r="G531"/>
  <c r="R530"/>
  <c r="S530" s="1"/>
  <c r="G530"/>
  <c r="R529"/>
  <c r="S529" s="1"/>
  <c r="G529"/>
  <c r="R528"/>
  <c r="S528" s="1"/>
  <c r="G528"/>
  <c r="R527"/>
  <c r="S527" s="1"/>
  <c r="G527"/>
  <c r="R526"/>
  <c r="S526" s="1"/>
  <c r="G526"/>
  <c r="R525"/>
  <c r="S525" s="1"/>
  <c r="G525"/>
  <c r="R524"/>
  <c r="S524" s="1"/>
  <c r="G524"/>
  <c r="R523"/>
  <c r="S523" s="1"/>
  <c r="G523"/>
  <c r="R522"/>
  <c r="S522" s="1"/>
  <c r="G522"/>
  <c r="R521"/>
  <c r="S521" s="1"/>
  <c r="G521"/>
  <c r="R520"/>
  <c r="S520" s="1"/>
  <c r="G520"/>
  <c r="R519"/>
  <c r="S519" s="1"/>
  <c r="G519"/>
  <c r="R518"/>
  <c r="S518" s="1"/>
  <c r="G518"/>
  <c r="R517"/>
  <c r="S517" s="1"/>
  <c r="G517"/>
  <c r="R516"/>
  <c r="S516" s="1"/>
  <c r="G516"/>
  <c r="R515"/>
  <c r="S515" s="1"/>
  <c r="G515"/>
  <c r="R514"/>
  <c r="S514" s="1"/>
  <c r="G514"/>
  <c r="R513"/>
  <c r="S513" s="1"/>
  <c r="G513"/>
  <c r="R512"/>
  <c r="S512" s="1"/>
  <c r="G512"/>
  <c r="R511"/>
  <c r="S511" s="1"/>
  <c r="G511"/>
  <c r="R510"/>
  <c r="S510" s="1"/>
  <c r="G510"/>
  <c r="R509"/>
  <c r="S509" s="1"/>
  <c r="G509"/>
  <c r="R508"/>
  <c r="S508" s="1"/>
  <c r="G508"/>
  <c r="R507"/>
  <c r="S507" s="1"/>
  <c r="G507"/>
  <c r="R506"/>
  <c r="S506" s="1"/>
  <c r="G506"/>
  <c r="R505"/>
  <c r="S505" s="1"/>
  <c r="G505"/>
  <c r="R504"/>
  <c r="S504" s="1"/>
  <c r="G504"/>
  <c r="R503"/>
  <c r="S503" s="1"/>
  <c r="G503"/>
  <c r="R502"/>
  <c r="S502" s="1"/>
  <c r="G502"/>
  <c r="R501"/>
  <c r="S501" s="1"/>
  <c r="G501"/>
  <c r="R500"/>
  <c r="S500" s="1"/>
  <c r="G500"/>
  <c r="R499"/>
  <c r="S499" s="1"/>
  <c r="G499"/>
  <c r="R498"/>
  <c r="S498" s="1"/>
  <c r="G498"/>
  <c r="R497"/>
  <c r="S497" s="1"/>
  <c r="G497"/>
  <c r="R496"/>
  <c r="S496" s="1"/>
  <c r="G496"/>
  <c r="R495"/>
  <c r="S495" s="1"/>
  <c r="G495"/>
  <c r="R494"/>
  <c r="S494" s="1"/>
  <c r="G494"/>
  <c r="R493"/>
  <c r="S493" s="1"/>
  <c r="G493"/>
  <c r="R492"/>
  <c r="S492" s="1"/>
  <c r="G492"/>
  <c r="R491"/>
  <c r="S491" s="1"/>
  <c r="G491"/>
  <c r="R490"/>
  <c r="S490" s="1"/>
  <c r="G490"/>
  <c r="R489"/>
  <c r="S489" s="1"/>
  <c r="G489"/>
  <c r="R488"/>
  <c r="S488" s="1"/>
  <c r="G488"/>
  <c r="R487"/>
  <c r="S487" s="1"/>
  <c r="G487"/>
  <c r="R486"/>
  <c r="S486" s="1"/>
  <c r="G486"/>
  <c r="R485"/>
  <c r="S485" s="1"/>
  <c r="G485"/>
  <c r="R484"/>
  <c r="S484" s="1"/>
  <c r="G484"/>
  <c r="R483"/>
  <c r="S483" s="1"/>
  <c r="G483"/>
  <c r="R482"/>
  <c r="S482" s="1"/>
  <c r="G482"/>
  <c r="R481"/>
  <c r="S481" s="1"/>
  <c r="G481"/>
  <c r="R480"/>
  <c r="S480" s="1"/>
  <c r="G480"/>
  <c r="R479"/>
  <c r="S479" s="1"/>
  <c r="G479"/>
  <c r="R478"/>
  <c r="S478" s="1"/>
  <c r="G478"/>
  <c r="R477"/>
  <c r="S477" s="1"/>
  <c r="G477"/>
  <c r="R476"/>
  <c r="S476" s="1"/>
  <c r="G476"/>
  <c r="R475"/>
  <c r="S475" s="1"/>
  <c r="G475"/>
  <c r="R474"/>
  <c r="S474" s="1"/>
  <c r="G474"/>
  <c r="R473"/>
  <c r="S473" s="1"/>
  <c r="G473"/>
  <c r="R472"/>
  <c r="S472" s="1"/>
  <c r="G472"/>
  <c r="R471"/>
  <c r="S471" s="1"/>
  <c r="G471"/>
  <c r="R470"/>
  <c r="S470" s="1"/>
  <c r="G470"/>
  <c r="R469"/>
  <c r="S469" s="1"/>
  <c r="G469"/>
  <c r="R468"/>
  <c r="S468" s="1"/>
  <c r="G468"/>
  <c r="R467"/>
  <c r="S467" s="1"/>
  <c r="G467"/>
  <c r="R466"/>
  <c r="S466" s="1"/>
  <c r="G466"/>
  <c r="R465"/>
  <c r="S465" s="1"/>
  <c r="G465"/>
  <c r="R464"/>
  <c r="S464" s="1"/>
  <c r="G464"/>
  <c r="R463"/>
  <c r="S463" s="1"/>
  <c r="G463"/>
  <c r="R462"/>
  <c r="S462" s="1"/>
  <c r="G462"/>
  <c r="R461"/>
  <c r="S461" s="1"/>
  <c r="G461"/>
  <c r="R460"/>
  <c r="S460" s="1"/>
  <c r="G460"/>
  <c r="R459"/>
  <c r="S459" s="1"/>
  <c r="G459"/>
  <c r="R458"/>
  <c r="S458" s="1"/>
  <c r="G458"/>
  <c r="R457"/>
  <c r="S457" s="1"/>
  <c r="G457"/>
  <c r="R456"/>
  <c r="S456" s="1"/>
  <c r="G456"/>
  <c r="R455"/>
  <c r="S455" s="1"/>
  <c r="G455"/>
  <c r="R454"/>
  <c r="S454" s="1"/>
  <c r="G454"/>
  <c r="R453"/>
  <c r="S453" s="1"/>
  <c r="G453"/>
  <c r="R452"/>
  <c r="S452" s="1"/>
  <c r="G452"/>
  <c r="R451"/>
  <c r="S451" s="1"/>
  <c r="G451"/>
  <c r="R450"/>
  <c r="S450" s="1"/>
  <c r="G450"/>
  <c r="R449"/>
  <c r="S449" s="1"/>
  <c r="G449"/>
  <c r="R448"/>
  <c r="S448" s="1"/>
  <c r="G448"/>
  <c r="R447"/>
  <c r="S447" s="1"/>
  <c r="G447"/>
  <c r="R446"/>
  <c r="S446" s="1"/>
  <c r="G446"/>
  <c r="R445"/>
  <c r="S445" s="1"/>
  <c r="G445"/>
  <c r="R444"/>
  <c r="S444" s="1"/>
  <c r="G444"/>
  <c r="R443"/>
  <c r="S443" s="1"/>
  <c r="G443"/>
  <c r="R442"/>
  <c r="S442" s="1"/>
  <c r="G442"/>
  <c r="R441"/>
  <c r="S441" s="1"/>
  <c r="G441"/>
  <c r="R440"/>
  <c r="S440" s="1"/>
  <c r="G440"/>
  <c r="R439"/>
  <c r="S439" s="1"/>
  <c r="G439"/>
  <c r="R438"/>
  <c r="S438" s="1"/>
  <c r="G438"/>
  <c r="R437"/>
  <c r="S437" s="1"/>
  <c r="G437"/>
  <c r="R436"/>
  <c r="S436" s="1"/>
  <c r="G436"/>
  <c r="R435"/>
  <c r="S435" s="1"/>
  <c r="G435"/>
  <c r="R434"/>
  <c r="S434" s="1"/>
  <c r="G434"/>
  <c r="R433"/>
  <c r="S433" s="1"/>
  <c r="G433"/>
  <c r="R432"/>
  <c r="S432" s="1"/>
  <c r="G432"/>
  <c r="R431"/>
  <c r="S431" s="1"/>
  <c r="G431"/>
  <c r="R430"/>
  <c r="S430" s="1"/>
  <c r="G430"/>
  <c r="R429"/>
  <c r="S429" s="1"/>
  <c r="G429"/>
  <c r="R428"/>
  <c r="S428" s="1"/>
  <c r="G428"/>
  <c r="R427"/>
  <c r="S427" s="1"/>
  <c r="G427"/>
  <c r="R426"/>
  <c r="S426" s="1"/>
  <c r="G426"/>
  <c r="R425"/>
  <c r="S425" s="1"/>
  <c r="G425"/>
  <c r="R424"/>
  <c r="S424" s="1"/>
  <c r="G424"/>
  <c r="R423"/>
  <c r="S423" s="1"/>
  <c r="G423"/>
  <c r="R422"/>
  <c r="S422" s="1"/>
  <c r="G422"/>
  <c r="R421"/>
  <c r="S421" s="1"/>
  <c r="G421"/>
  <c r="R420"/>
  <c r="S420" s="1"/>
  <c r="G420"/>
  <c r="R419"/>
  <c r="S419" s="1"/>
  <c r="G419"/>
  <c r="R418"/>
  <c r="S418" s="1"/>
  <c r="G418"/>
  <c r="R417"/>
  <c r="S417" s="1"/>
  <c r="G417"/>
  <c r="R416"/>
  <c r="S416" s="1"/>
  <c r="G416"/>
  <c r="R415"/>
  <c r="S415" s="1"/>
  <c r="G415"/>
  <c r="R414"/>
  <c r="S414" s="1"/>
  <c r="G414"/>
  <c r="R413"/>
  <c r="S413" s="1"/>
  <c r="G413"/>
  <c r="R412"/>
  <c r="S412" s="1"/>
  <c r="G412"/>
  <c r="R411"/>
  <c r="S411" s="1"/>
  <c r="G411"/>
  <c r="R410"/>
  <c r="S410" s="1"/>
  <c r="G410"/>
  <c r="R409"/>
  <c r="S409" s="1"/>
  <c r="G409"/>
  <c r="R408"/>
  <c r="S408" s="1"/>
  <c r="G408"/>
  <c r="R407"/>
  <c r="S407" s="1"/>
  <c r="G407"/>
  <c r="R406"/>
  <c r="S406" s="1"/>
  <c r="G406"/>
  <c r="R405"/>
  <c r="S405" s="1"/>
  <c r="G405"/>
  <c r="R404"/>
  <c r="S404" s="1"/>
  <c r="G404"/>
  <c r="R403"/>
  <c r="S403" s="1"/>
  <c r="G403"/>
  <c r="R402"/>
  <c r="S402" s="1"/>
  <c r="G402"/>
  <c r="R401"/>
  <c r="S401" s="1"/>
  <c r="G401"/>
  <c r="R400"/>
  <c r="S400" s="1"/>
  <c r="G400"/>
  <c r="R399"/>
  <c r="S399" s="1"/>
  <c r="G399"/>
  <c r="R398"/>
  <c r="S398" s="1"/>
  <c r="G398"/>
  <c r="R397"/>
  <c r="S397" s="1"/>
  <c r="G397"/>
  <c r="R396"/>
  <c r="S396" s="1"/>
  <c r="G396"/>
  <c r="R395"/>
  <c r="S395" s="1"/>
  <c r="G395"/>
  <c r="R394"/>
  <c r="S394" s="1"/>
  <c r="G394"/>
  <c r="R393"/>
  <c r="S393" s="1"/>
  <c r="G393"/>
  <c r="R392"/>
  <c r="S392" s="1"/>
  <c r="G392"/>
  <c r="R391"/>
  <c r="S391" s="1"/>
  <c r="G391"/>
  <c r="R390"/>
  <c r="S390" s="1"/>
  <c r="G390"/>
  <c r="R389"/>
  <c r="S389" s="1"/>
  <c r="G389"/>
  <c r="R388"/>
  <c r="S388" s="1"/>
  <c r="G388"/>
  <c r="R387"/>
  <c r="S387" s="1"/>
  <c r="G387"/>
  <c r="R386"/>
  <c r="S386" s="1"/>
  <c r="G386"/>
  <c r="R385"/>
  <c r="S385" s="1"/>
  <c r="G385"/>
  <c r="R384"/>
  <c r="S384" s="1"/>
  <c r="G384"/>
  <c r="R383"/>
  <c r="S383" s="1"/>
  <c r="G383"/>
  <c r="R382"/>
  <c r="S382" s="1"/>
  <c r="G382"/>
  <c r="R381"/>
  <c r="S381" s="1"/>
  <c r="G381"/>
  <c r="R380"/>
  <c r="S380" s="1"/>
  <c r="G380"/>
  <c r="R379"/>
  <c r="S379" s="1"/>
  <c r="G379"/>
  <c r="R378"/>
  <c r="S378" s="1"/>
  <c r="G378"/>
  <c r="R377"/>
  <c r="S377" s="1"/>
  <c r="G377"/>
  <c r="R376"/>
  <c r="S376" s="1"/>
  <c r="G376"/>
  <c r="R375"/>
  <c r="S375" s="1"/>
  <c r="G375"/>
  <c r="R374"/>
  <c r="S374" s="1"/>
  <c r="G374"/>
  <c r="R373"/>
  <c r="S373" s="1"/>
  <c r="G373"/>
  <c r="R372"/>
  <c r="S372" s="1"/>
  <c r="G372"/>
  <c r="R371"/>
  <c r="S371" s="1"/>
  <c r="G371"/>
  <c r="R370"/>
  <c r="S370" s="1"/>
  <c r="G370"/>
  <c r="R369"/>
  <c r="S369" s="1"/>
  <c r="G369"/>
  <c r="R368"/>
  <c r="S368" s="1"/>
  <c r="G368"/>
  <c r="R367"/>
  <c r="S367" s="1"/>
  <c r="G367"/>
  <c r="R366"/>
  <c r="S366" s="1"/>
  <c r="G366"/>
  <c r="R365"/>
  <c r="S365" s="1"/>
  <c r="G365"/>
  <c r="R364"/>
  <c r="S364" s="1"/>
  <c r="G364"/>
  <c r="R363"/>
  <c r="S363" s="1"/>
  <c r="G363"/>
  <c r="R362"/>
  <c r="S362" s="1"/>
  <c r="G362"/>
  <c r="R361"/>
  <c r="S361" s="1"/>
  <c r="G361"/>
  <c r="R360"/>
  <c r="S360" s="1"/>
  <c r="G360"/>
  <c r="R359"/>
  <c r="S359" s="1"/>
  <c r="G359"/>
  <c r="R358"/>
  <c r="S358" s="1"/>
  <c r="G358"/>
  <c r="R357"/>
  <c r="S357" s="1"/>
  <c r="G357"/>
  <c r="R356"/>
  <c r="S356" s="1"/>
  <c r="G356"/>
  <c r="R355"/>
  <c r="S355" s="1"/>
  <c r="G355"/>
  <c r="R354"/>
  <c r="S354" s="1"/>
  <c r="G354"/>
  <c r="R353"/>
  <c r="S353" s="1"/>
  <c r="G353"/>
  <c r="R352"/>
  <c r="S352" s="1"/>
  <c r="G352"/>
  <c r="R351"/>
  <c r="S351" s="1"/>
  <c r="G351"/>
  <c r="R350"/>
  <c r="S350" s="1"/>
  <c r="G350"/>
  <c r="R349"/>
  <c r="S349" s="1"/>
  <c r="G349"/>
  <c r="R348"/>
  <c r="S348" s="1"/>
  <c r="G348"/>
  <c r="R347"/>
  <c r="S347" s="1"/>
  <c r="G347"/>
  <c r="R346"/>
  <c r="S346" s="1"/>
  <c r="G346"/>
  <c r="R345"/>
  <c r="S345" s="1"/>
  <c r="G345"/>
  <c r="R344"/>
  <c r="S344" s="1"/>
  <c r="G344"/>
  <c r="R343"/>
  <c r="S343" s="1"/>
  <c r="G343"/>
  <c r="R342"/>
  <c r="S342" s="1"/>
  <c r="G342"/>
  <c r="R341"/>
  <c r="S341" s="1"/>
  <c r="G341"/>
  <c r="R340"/>
  <c r="S340" s="1"/>
  <c r="G340"/>
  <c r="R339"/>
  <c r="S339" s="1"/>
  <c r="G339"/>
  <c r="R338"/>
  <c r="S338" s="1"/>
  <c r="G338"/>
  <c r="R337"/>
  <c r="S337" s="1"/>
  <c r="G337"/>
  <c r="R336"/>
  <c r="S336" s="1"/>
  <c r="G336"/>
  <c r="R335"/>
  <c r="S335" s="1"/>
  <c r="G335"/>
  <c r="R334"/>
  <c r="S334" s="1"/>
  <c r="G334"/>
  <c r="R333"/>
  <c r="S333" s="1"/>
  <c r="G333"/>
  <c r="R332"/>
  <c r="S332" s="1"/>
  <c r="G332"/>
  <c r="R331"/>
  <c r="S331" s="1"/>
  <c r="G331"/>
  <c r="R330"/>
  <c r="S330" s="1"/>
  <c r="G330"/>
  <c r="R329"/>
  <c r="S329" s="1"/>
  <c r="G329"/>
  <c r="R328"/>
  <c r="S328" s="1"/>
  <c r="G328"/>
  <c r="R327"/>
  <c r="S327" s="1"/>
  <c r="G327"/>
  <c r="R326"/>
  <c r="S326" s="1"/>
  <c r="G326"/>
  <c r="R325"/>
  <c r="S325" s="1"/>
  <c r="G325"/>
  <c r="R324"/>
  <c r="S324" s="1"/>
  <c r="G324"/>
  <c r="R323"/>
  <c r="S323" s="1"/>
  <c r="G323"/>
  <c r="R322"/>
  <c r="S322" s="1"/>
  <c r="G322"/>
  <c r="R321"/>
  <c r="S321" s="1"/>
  <c r="G321"/>
  <c r="R320"/>
  <c r="S320" s="1"/>
  <c r="G320"/>
  <c r="R319"/>
  <c r="S319" s="1"/>
  <c r="G319"/>
  <c r="R318"/>
  <c r="S318" s="1"/>
  <c r="G318"/>
  <c r="R317"/>
  <c r="S317" s="1"/>
  <c r="G317"/>
  <c r="R316"/>
  <c r="S316" s="1"/>
  <c r="G316"/>
  <c r="R315"/>
  <c r="S315" s="1"/>
  <c r="G315"/>
  <c r="R314"/>
  <c r="S314" s="1"/>
  <c r="G314"/>
  <c r="R313"/>
  <c r="S313" s="1"/>
  <c r="G313"/>
  <c r="R312"/>
  <c r="S312" s="1"/>
  <c r="G312"/>
  <c r="R311"/>
  <c r="S311" s="1"/>
  <c r="G311"/>
  <c r="R310"/>
  <c r="S310" s="1"/>
  <c r="G310"/>
  <c r="R309"/>
  <c r="S309" s="1"/>
  <c r="G309"/>
  <c r="R308"/>
  <c r="S308" s="1"/>
  <c r="G308"/>
  <c r="R307"/>
  <c r="S307" s="1"/>
  <c r="G307"/>
  <c r="R306"/>
  <c r="S306" s="1"/>
  <c r="G306"/>
  <c r="R305"/>
  <c r="S305" s="1"/>
  <c r="G305"/>
  <c r="R304"/>
  <c r="S304" s="1"/>
  <c r="G304"/>
  <c r="R303"/>
  <c r="S303" s="1"/>
  <c r="G303"/>
  <c r="R302"/>
  <c r="S302" s="1"/>
  <c r="G302"/>
  <c r="R301"/>
  <c r="S301" s="1"/>
  <c r="G301"/>
  <c r="R300"/>
  <c r="S300" s="1"/>
  <c r="G300"/>
  <c r="R299"/>
  <c r="S299" s="1"/>
  <c r="G299"/>
  <c r="R298"/>
  <c r="S298" s="1"/>
  <c r="G298"/>
  <c r="R297"/>
  <c r="S297" s="1"/>
  <c r="G297"/>
  <c r="R296"/>
  <c r="S296" s="1"/>
  <c r="G296"/>
  <c r="R295"/>
  <c r="S295" s="1"/>
  <c r="G295"/>
  <c r="R294"/>
  <c r="S294" s="1"/>
  <c r="G294"/>
  <c r="R293"/>
  <c r="S293" s="1"/>
  <c r="G293"/>
  <c r="R292"/>
  <c r="S292" s="1"/>
  <c r="G292"/>
  <c r="R291"/>
  <c r="S291" s="1"/>
  <c r="G291"/>
  <c r="R290"/>
  <c r="S290" s="1"/>
  <c r="G290"/>
  <c r="R289"/>
  <c r="S289" s="1"/>
  <c r="G289"/>
  <c r="R288"/>
  <c r="S288" s="1"/>
  <c r="G288"/>
  <c r="R287"/>
  <c r="S287" s="1"/>
  <c r="G287"/>
  <c r="R286"/>
  <c r="S286" s="1"/>
  <c r="G286"/>
  <c r="R285"/>
  <c r="S285" s="1"/>
  <c r="G285"/>
  <c r="R284"/>
  <c r="S284" s="1"/>
  <c r="G284"/>
  <c r="R283"/>
  <c r="S283" s="1"/>
  <c r="G283"/>
  <c r="R282"/>
  <c r="S282" s="1"/>
  <c r="G282"/>
  <c r="R281"/>
  <c r="S281" s="1"/>
  <c r="G281"/>
  <c r="R280"/>
  <c r="S280" s="1"/>
  <c r="G280"/>
  <c r="R279"/>
  <c r="S279" s="1"/>
  <c r="G279"/>
  <c r="R278"/>
  <c r="S278" s="1"/>
  <c r="G278"/>
  <c r="R277"/>
  <c r="S277" s="1"/>
  <c r="G277"/>
  <c r="R276"/>
  <c r="S276" s="1"/>
  <c r="G276"/>
  <c r="R275"/>
  <c r="S275" s="1"/>
  <c r="G275"/>
  <c r="R274"/>
  <c r="S274" s="1"/>
  <c r="G274"/>
  <c r="R273"/>
  <c r="S273" s="1"/>
  <c r="G273"/>
  <c r="R272"/>
  <c r="S272" s="1"/>
  <c r="G272"/>
  <c r="R271"/>
  <c r="S271" s="1"/>
  <c r="G271"/>
  <c r="R270"/>
  <c r="S270" s="1"/>
  <c r="G270"/>
  <c r="R269"/>
  <c r="S269" s="1"/>
  <c r="G269"/>
  <c r="R268"/>
  <c r="S268" s="1"/>
  <c r="G268"/>
  <c r="R267"/>
  <c r="S267" s="1"/>
  <c r="G267"/>
  <c r="R266"/>
  <c r="S266" s="1"/>
  <c r="G266"/>
  <c r="R265"/>
  <c r="S265" s="1"/>
  <c r="G265"/>
  <c r="R264"/>
  <c r="S264" s="1"/>
  <c r="G264"/>
  <c r="R263"/>
  <c r="S263" s="1"/>
  <c r="G263"/>
  <c r="R262"/>
  <c r="S262" s="1"/>
  <c r="G262"/>
  <c r="R261"/>
  <c r="S261" s="1"/>
  <c r="G261"/>
  <c r="R260"/>
  <c r="S260" s="1"/>
  <c r="G260"/>
  <c r="R259"/>
  <c r="S259" s="1"/>
  <c r="G259"/>
  <c r="R258"/>
  <c r="S258" s="1"/>
  <c r="G258"/>
  <c r="R257"/>
  <c r="S257" s="1"/>
  <c r="G257"/>
  <c r="R256"/>
  <c r="S256" s="1"/>
  <c r="G256"/>
  <c r="R255"/>
  <c r="S255" s="1"/>
  <c r="G255"/>
  <c r="R254"/>
  <c r="S254" s="1"/>
  <c r="G254"/>
  <c r="R253"/>
  <c r="S253" s="1"/>
  <c r="G253"/>
  <c r="R252"/>
  <c r="S252" s="1"/>
  <c r="G252"/>
  <c r="R251"/>
  <c r="S251" s="1"/>
  <c r="G251"/>
  <c r="R250"/>
  <c r="S250" s="1"/>
  <c r="G250"/>
  <c r="R249"/>
  <c r="S249" s="1"/>
  <c r="G249"/>
  <c r="R248"/>
  <c r="S248" s="1"/>
  <c r="G248"/>
  <c r="R247"/>
  <c r="S247" s="1"/>
  <c r="G247"/>
  <c r="R246"/>
  <c r="S246" s="1"/>
  <c r="G246"/>
  <c r="R245"/>
  <c r="S245" s="1"/>
  <c r="G245"/>
  <c r="R244"/>
  <c r="S244" s="1"/>
  <c r="G244"/>
  <c r="R243"/>
  <c r="S243" s="1"/>
  <c r="G243"/>
  <c r="R242"/>
  <c r="S242" s="1"/>
  <c r="G242"/>
  <c r="R241"/>
  <c r="S241" s="1"/>
  <c r="G241"/>
  <c r="R240"/>
  <c r="S240" s="1"/>
  <c r="G240"/>
  <c r="R239"/>
  <c r="S239" s="1"/>
  <c r="G239"/>
  <c r="R238"/>
  <c r="S238" s="1"/>
  <c r="G238"/>
  <c r="R237"/>
  <c r="S237" s="1"/>
  <c r="G237"/>
  <c r="R236"/>
  <c r="S236" s="1"/>
  <c r="G236"/>
  <c r="R235"/>
  <c r="S235" s="1"/>
  <c r="G235"/>
  <c r="R234"/>
  <c r="S234" s="1"/>
  <c r="G234"/>
  <c r="R233"/>
  <c r="S233" s="1"/>
  <c r="G233"/>
  <c r="R232"/>
  <c r="S232" s="1"/>
  <c r="G232"/>
  <c r="R231"/>
  <c r="S231" s="1"/>
  <c r="G231"/>
  <c r="R230"/>
  <c r="S230" s="1"/>
  <c r="G230"/>
  <c r="R229"/>
  <c r="S229" s="1"/>
  <c r="G229"/>
  <c r="R228"/>
  <c r="S228" s="1"/>
  <c r="G228"/>
  <c r="R227"/>
  <c r="S227" s="1"/>
  <c r="G227"/>
  <c r="R226"/>
  <c r="S226" s="1"/>
  <c r="G226"/>
  <c r="R225"/>
  <c r="S225" s="1"/>
  <c r="G225"/>
  <c r="R224"/>
  <c r="S224" s="1"/>
  <c r="G224"/>
  <c r="R223"/>
  <c r="S223" s="1"/>
  <c r="G223"/>
  <c r="R222"/>
  <c r="S222" s="1"/>
  <c r="G222"/>
  <c r="R221"/>
  <c r="S221" s="1"/>
  <c r="G221"/>
  <c r="R220"/>
  <c r="S220" s="1"/>
  <c r="G220"/>
  <c r="R219"/>
  <c r="S219" s="1"/>
  <c r="G219"/>
  <c r="R218"/>
  <c r="S218" s="1"/>
  <c r="G218"/>
  <c r="R217"/>
  <c r="S217" s="1"/>
  <c r="G217"/>
  <c r="R216"/>
  <c r="S216" s="1"/>
  <c r="G216"/>
  <c r="R215"/>
  <c r="S215" s="1"/>
  <c r="G215"/>
  <c r="R214"/>
  <c r="S214" s="1"/>
  <c r="G214"/>
  <c r="R213"/>
  <c r="S213" s="1"/>
  <c r="G213"/>
  <c r="R212"/>
  <c r="S212" s="1"/>
  <c r="G212"/>
  <c r="R211"/>
  <c r="S211" s="1"/>
  <c r="G211"/>
  <c r="R210"/>
  <c r="S210" s="1"/>
  <c r="G210"/>
  <c r="R209"/>
  <c r="S209" s="1"/>
  <c r="G209"/>
  <c r="R208"/>
  <c r="S208" s="1"/>
  <c r="G208"/>
  <c r="R207"/>
  <c r="S207" s="1"/>
  <c r="G207"/>
  <c r="S206"/>
  <c r="R206"/>
  <c r="G206"/>
  <c r="R205"/>
  <c r="S205" s="1"/>
  <c r="G205"/>
  <c r="R204"/>
  <c r="S204" s="1"/>
  <c r="G204"/>
  <c r="R203"/>
  <c r="S203" s="1"/>
  <c r="G203"/>
  <c r="R202"/>
  <c r="S202" s="1"/>
  <c r="G202"/>
  <c r="R201"/>
  <c r="S201" s="1"/>
  <c r="G201"/>
  <c r="R200"/>
  <c r="S200" s="1"/>
  <c r="G200"/>
  <c r="R199"/>
  <c r="S199" s="1"/>
  <c r="G199"/>
  <c r="R198"/>
  <c r="S198" s="1"/>
  <c r="G198"/>
  <c r="R197"/>
  <c r="S197" s="1"/>
  <c r="G197"/>
  <c r="R196"/>
  <c r="S196" s="1"/>
  <c r="G196"/>
  <c r="R195"/>
  <c r="S195" s="1"/>
  <c r="G195"/>
  <c r="R194"/>
  <c r="S194" s="1"/>
  <c r="G194"/>
  <c r="R193"/>
  <c r="S193" s="1"/>
  <c r="G193"/>
  <c r="R192"/>
  <c r="S192" s="1"/>
  <c r="G192"/>
  <c r="R191"/>
  <c r="S191" s="1"/>
  <c r="G191"/>
  <c r="R190"/>
  <c r="S190" s="1"/>
  <c r="G190"/>
  <c r="R189"/>
  <c r="S189" s="1"/>
  <c r="G189"/>
  <c r="R188"/>
  <c r="S188" s="1"/>
  <c r="G188"/>
  <c r="R187"/>
  <c r="S187" s="1"/>
  <c r="G187"/>
  <c r="R186"/>
  <c r="S186" s="1"/>
  <c r="G186"/>
  <c r="R185"/>
  <c r="S185" s="1"/>
  <c r="G185"/>
  <c r="R184"/>
  <c r="S184" s="1"/>
  <c r="G184"/>
  <c r="R183"/>
  <c r="S183" s="1"/>
  <c r="G183"/>
  <c r="R182"/>
  <c r="S182" s="1"/>
  <c r="G182"/>
  <c r="R181"/>
  <c r="S181" s="1"/>
  <c r="G181"/>
  <c r="R180"/>
  <c r="S180" s="1"/>
  <c r="G180"/>
  <c r="R179"/>
  <c r="S179" s="1"/>
  <c r="G179"/>
  <c r="R178"/>
  <c r="S178" s="1"/>
  <c r="G178"/>
  <c r="R177"/>
  <c r="S177" s="1"/>
  <c r="G177"/>
  <c r="R176"/>
  <c r="S176" s="1"/>
  <c r="G176"/>
  <c r="R175"/>
  <c r="S175" s="1"/>
  <c r="G175"/>
  <c r="R174"/>
  <c r="S174" s="1"/>
  <c r="G174"/>
  <c r="R173"/>
  <c r="S173" s="1"/>
  <c r="G173"/>
  <c r="R172"/>
  <c r="S172" s="1"/>
  <c r="G172"/>
  <c r="R171"/>
  <c r="S171" s="1"/>
  <c r="G171"/>
  <c r="R170"/>
  <c r="S170" s="1"/>
  <c r="G170"/>
  <c r="R169"/>
  <c r="S169" s="1"/>
  <c r="G169"/>
  <c r="R168"/>
  <c r="S168" s="1"/>
  <c r="G168"/>
  <c r="R167"/>
  <c r="S167" s="1"/>
  <c r="G167"/>
  <c r="R166"/>
  <c r="S166" s="1"/>
  <c r="G166"/>
  <c r="R165"/>
  <c r="S165" s="1"/>
  <c r="G165"/>
  <c r="R164"/>
  <c r="S164" s="1"/>
  <c r="G164"/>
  <c r="R163"/>
  <c r="S163" s="1"/>
  <c r="G163"/>
  <c r="R162"/>
  <c r="S162" s="1"/>
  <c r="G162"/>
  <c r="R161"/>
  <c r="S161" s="1"/>
  <c r="G161"/>
  <c r="R160"/>
  <c r="S160" s="1"/>
  <c r="G160"/>
  <c r="R159"/>
  <c r="S159" s="1"/>
  <c r="G159"/>
  <c r="R158"/>
  <c r="S158" s="1"/>
  <c r="G158"/>
  <c r="R157"/>
  <c r="S157" s="1"/>
  <c r="G157"/>
  <c r="R156"/>
  <c r="S156" s="1"/>
  <c r="G156"/>
  <c r="R155"/>
  <c r="S155" s="1"/>
  <c r="G155"/>
  <c r="R154"/>
  <c r="S154" s="1"/>
  <c r="G154"/>
  <c r="R153"/>
  <c r="S153" s="1"/>
  <c r="G153"/>
  <c r="R152"/>
  <c r="S152" s="1"/>
  <c r="G152"/>
  <c r="R151"/>
  <c r="S151" s="1"/>
  <c r="G151"/>
  <c r="R150"/>
  <c r="S150" s="1"/>
  <c r="G150"/>
  <c r="R149"/>
  <c r="S149" s="1"/>
  <c r="G149"/>
  <c r="R148"/>
  <c r="S148" s="1"/>
  <c r="G148"/>
  <c r="R147"/>
  <c r="S147" s="1"/>
  <c r="G147"/>
  <c r="R146"/>
  <c r="S146" s="1"/>
  <c r="G146"/>
  <c r="R145"/>
  <c r="S145" s="1"/>
  <c r="G145"/>
  <c r="R144"/>
  <c r="S144" s="1"/>
  <c r="G144"/>
  <c r="R143"/>
  <c r="S143" s="1"/>
  <c r="G143"/>
  <c r="R142"/>
  <c r="S142" s="1"/>
  <c r="G142"/>
  <c r="R141"/>
  <c r="S141" s="1"/>
  <c r="G141"/>
  <c r="R140"/>
  <c r="S140" s="1"/>
  <c r="G140"/>
  <c r="R139"/>
  <c r="S139" s="1"/>
  <c r="G139"/>
  <c r="R138"/>
  <c r="S138" s="1"/>
  <c r="G138"/>
  <c r="R137"/>
  <c r="S137" s="1"/>
  <c r="G137"/>
  <c r="R136"/>
  <c r="S136" s="1"/>
  <c r="G136"/>
  <c r="R135"/>
  <c r="S135" s="1"/>
  <c r="G135"/>
  <c r="R134"/>
  <c r="S134" s="1"/>
  <c r="G134"/>
  <c r="R133"/>
  <c r="S133" s="1"/>
  <c r="G133"/>
  <c r="R132"/>
  <c r="S132" s="1"/>
  <c r="G132"/>
  <c r="R131"/>
  <c r="S131" s="1"/>
  <c r="G131"/>
  <c r="R130"/>
  <c r="S130" s="1"/>
  <c r="G130"/>
  <c r="R129"/>
  <c r="S129" s="1"/>
  <c r="G129"/>
  <c r="R128"/>
  <c r="S128" s="1"/>
  <c r="G128"/>
  <c r="R127"/>
  <c r="S127" s="1"/>
  <c r="G127"/>
  <c r="R126"/>
  <c r="S126" s="1"/>
  <c r="G126"/>
  <c r="R125"/>
  <c r="S125" s="1"/>
  <c r="G125"/>
  <c r="R124"/>
  <c r="S124" s="1"/>
  <c r="G124"/>
  <c r="R123"/>
  <c r="S123" s="1"/>
  <c r="G123"/>
  <c r="R122"/>
  <c r="S122" s="1"/>
  <c r="G122"/>
  <c r="R121"/>
  <c r="S121" s="1"/>
  <c r="G121"/>
  <c r="R120"/>
  <c r="S120" s="1"/>
  <c r="G120"/>
  <c r="R119"/>
  <c r="S119" s="1"/>
  <c r="G119"/>
  <c r="R118"/>
  <c r="S118" s="1"/>
  <c r="G118"/>
  <c r="R117"/>
  <c r="S117" s="1"/>
  <c r="G117"/>
  <c r="R116"/>
  <c r="S116" s="1"/>
  <c r="G116"/>
  <c r="R115"/>
  <c r="S115" s="1"/>
  <c r="G115"/>
  <c r="R114"/>
  <c r="S114" s="1"/>
  <c r="G114"/>
  <c r="R113"/>
  <c r="S113" s="1"/>
  <c r="G113"/>
  <c r="R112"/>
  <c r="S112" s="1"/>
  <c r="G112"/>
  <c r="R111"/>
  <c r="S111" s="1"/>
  <c r="G111"/>
  <c r="R110"/>
  <c r="S110" s="1"/>
  <c r="G110"/>
  <c r="R109"/>
  <c r="S109" s="1"/>
  <c r="G109"/>
  <c r="R108"/>
  <c r="S108" s="1"/>
  <c r="G108"/>
  <c r="R107"/>
  <c r="S107" s="1"/>
  <c r="G107"/>
  <c r="R106"/>
  <c r="S106" s="1"/>
  <c r="G106"/>
  <c r="R105"/>
  <c r="S105" s="1"/>
  <c r="G105"/>
  <c r="R104"/>
  <c r="S104" s="1"/>
  <c r="G104"/>
  <c r="R103"/>
  <c r="S103" s="1"/>
  <c r="G103"/>
  <c r="R102"/>
  <c r="S102" s="1"/>
  <c r="G102"/>
  <c r="R101"/>
  <c r="S101" s="1"/>
  <c r="G101"/>
  <c r="R100"/>
  <c r="S100" s="1"/>
  <c r="G100"/>
  <c r="R99"/>
  <c r="S99" s="1"/>
  <c r="G99"/>
  <c r="R98"/>
  <c r="S98" s="1"/>
  <c r="G98"/>
  <c r="R97"/>
  <c r="S97" s="1"/>
  <c r="G97"/>
  <c r="R96"/>
  <c r="S96" s="1"/>
  <c r="G96"/>
  <c r="R95"/>
  <c r="S95" s="1"/>
  <c r="G95"/>
  <c r="R94"/>
  <c r="S94" s="1"/>
  <c r="G94"/>
  <c r="R93"/>
  <c r="S93" s="1"/>
  <c r="G93"/>
  <c r="R92"/>
  <c r="S92" s="1"/>
  <c r="G92"/>
  <c r="R91"/>
  <c r="S91" s="1"/>
  <c r="G91"/>
  <c r="R90"/>
  <c r="S90" s="1"/>
  <c r="G90"/>
  <c r="R89"/>
  <c r="S89" s="1"/>
  <c r="G89"/>
  <c r="R88"/>
  <c r="S88" s="1"/>
  <c r="G88"/>
  <c r="R87"/>
  <c r="S87" s="1"/>
  <c r="G87"/>
  <c r="R86"/>
  <c r="S86" s="1"/>
  <c r="G86"/>
  <c r="R85"/>
  <c r="S85" s="1"/>
  <c r="G85"/>
  <c r="R84"/>
  <c r="S84" s="1"/>
  <c r="G84"/>
  <c r="R83"/>
  <c r="S83" s="1"/>
  <c r="G83"/>
  <c r="R82"/>
  <c r="S82" s="1"/>
  <c r="G82"/>
  <c r="R81"/>
  <c r="S81" s="1"/>
  <c r="G81"/>
  <c r="R80"/>
  <c r="S80" s="1"/>
  <c r="G80"/>
  <c r="R79"/>
  <c r="S79" s="1"/>
  <c r="G79"/>
  <c r="R78"/>
  <c r="S78" s="1"/>
  <c r="G78"/>
  <c r="R77"/>
  <c r="S77" s="1"/>
  <c r="G77"/>
  <c r="R76"/>
  <c r="S76" s="1"/>
  <c r="G76"/>
  <c r="R75"/>
  <c r="S75" s="1"/>
  <c r="G75"/>
  <c r="R74"/>
  <c r="S74" s="1"/>
  <c r="G74"/>
  <c r="R73"/>
  <c r="S73" s="1"/>
  <c r="G73"/>
  <c r="R72"/>
  <c r="S72" s="1"/>
  <c r="G72"/>
  <c r="R71"/>
  <c r="S71" s="1"/>
  <c r="G71"/>
  <c r="R70"/>
  <c r="S70" s="1"/>
  <c r="G70"/>
  <c r="R69"/>
  <c r="S69" s="1"/>
  <c r="G69"/>
  <c r="R68"/>
  <c r="S68" s="1"/>
  <c r="G68"/>
  <c r="R67"/>
  <c r="S67" s="1"/>
  <c r="G67"/>
  <c r="R66"/>
  <c r="S66" s="1"/>
  <c r="G66"/>
  <c r="R65"/>
  <c r="S65" s="1"/>
  <c r="G65"/>
  <c r="R64"/>
  <c r="S64" s="1"/>
  <c r="G64"/>
  <c r="R63"/>
  <c r="S63" s="1"/>
  <c r="G63"/>
  <c r="R62"/>
  <c r="S62" s="1"/>
  <c r="G62"/>
  <c r="R61"/>
  <c r="S61" s="1"/>
  <c r="G61"/>
  <c r="R60"/>
  <c r="S60" s="1"/>
  <c r="G60"/>
  <c r="R59"/>
  <c r="S59" s="1"/>
  <c r="G59"/>
  <c r="R58"/>
  <c r="S58" s="1"/>
  <c r="G58"/>
  <c r="R57"/>
  <c r="S57" s="1"/>
  <c r="G57"/>
  <c r="R56"/>
  <c r="S56" s="1"/>
  <c r="G56"/>
  <c r="R55"/>
  <c r="S55" s="1"/>
  <c r="G55"/>
  <c r="R54"/>
  <c r="S54" s="1"/>
  <c r="G54"/>
  <c r="R53"/>
  <c r="S53" s="1"/>
  <c r="G53"/>
  <c r="R52"/>
  <c r="S52" s="1"/>
  <c r="G52"/>
  <c r="R51"/>
  <c r="S51" s="1"/>
  <c r="G51"/>
  <c r="R50"/>
  <c r="S50" s="1"/>
  <c r="G50"/>
  <c r="R49"/>
  <c r="S49" s="1"/>
  <c r="G49"/>
  <c r="R48"/>
  <c r="S48" s="1"/>
  <c r="G48"/>
  <c r="R47"/>
  <c r="S47" s="1"/>
  <c r="G47"/>
  <c r="R46"/>
  <c r="S46" s="1"/>
  <c r="G46"/>
  <c r="R45"/>
  <c r="S45" s="1"/>
  <c r="G45"/>
  <c r="R44"/>
  <c r="S44" s="1"/>
  <c r="G44"/>
  <c r="R43"/>
  <c r="S43" s="1"/>
  <c r="G43"/>
  <c r="R42"/>
  <c r="S42" s="1"/>
  <c r="G42"/>
  <c r="R41"/>
  <c r="S41" s="1"/>
  <c r="G41"/>
  <c r="R40"/>
  <c r="S40" s="1"/>
  <c r="G40"/>
  <c r="R39"/>
  <c r="S39" s="1"/>
  <c r="G39"/>
  <c r="R38"/>
  <c r="S38" s="1"/>
  <c r="G38"/>
  <c r="R37"/>
  <c r="S37" s="1"/>
  <c r="G37"/>
  <c r="R36"/>
  <c r="S36" s="1"/>
  <c r="G36"/>
  <c r="R35"/>
  <c r="S35" s="1"/>
  <c r="G35"/>
  <c r="R34"/>
  <c r="S34" s="1"/>
  <c r="G34"/>
  <c r="R33"/>
  <c r="S33" s="1"/>
  <c r="G33"/>
  <c r="R32"/>
  <c r="S32" s="1"/>
  <c r="G32"/>
  <c r="R31"/>
  <c r="S31" s="1"/>
  <c r="G31"/>
  <c r="R30"/>
  <c r="S30" s="1"/>
  <c r="G30"/>
  <c r="R29"/>
  <c r="S29" s="1"/>
  <c r="G29"/>
  <c r="R28"/>
  <c r="S28" s="1"/>
  <c r="G28"/>
  <c r="R27"/>
  <c r="S27" s="1"/>
  <c r="G27"/>
  <c r="R26"/>
  <c r="S26" s="1"/>
  <c r="G26"/>
  <c r="R25"/>
  <c r="S25" s="1"/>
  <c r="G25"/>
  <c r="R24"/>
  <c r="S24" s="1"/>
  <c r="G24"/>
  <c r="R23"/>
  <c r="S23" s="1"/>
  <c r="G23"/>
  <c r="R22"/>
  <c r="S22" s="1"/>
  <c r="G22"/>
  <c r="R21"/>
  <c r="S21" s="1"/>
  <c r="G21"/>
  <c r="R20"/>
  <c r="S20" s="1"/>
  <c r="G20"/>
  <c r="R19"/>
  <c r="S19" s="1"/>
  <c r="G19"/>
  <c r="R18"/>
  <c r="S18" s="1"/>
  <c r="G18"/>
  <c r="R17"/>
  <c r="S17" s="1"/>
  <c r="G17"/>
  <c r="R16"/>
  <c r="S16" s="1"/>
  <c r="G16"/>
  <c r="R15"/>
  <c r="S15" s="1"/>
  <c r="G15"/>
  <c r="R14"/>
  <c r="S14" s="1"/>
  <c r="G14"/>
  <c r="R13"/>
  <c r="S13" s="1"/>
  <c r="G13"/>
  <c r="R12"/>
  <c r="S12" s="1"/>
  <c r="G12"/>
  <c r="R11"/>
  <c r="S11" s="1"/>
  <c r="G11"/>
  <c r="R10"/>
  <c r="S10" s="1"/>
  <c r="G10"/>
  <c r="R9"/>
  <c r="S9" s="1"/>
  <c r="G9"/>
  <c r="R8"/>
  <c r="S8" s="1"/>
  <c r="G8"/>
  <c r="R7"/>
  <c r="S7" s="1"/>
  <c r="G7"/>
  <c r="R6"/>
  <c r="S6" s="1"/>
  <c r="G6"/>
  <c r="R5"/>
  <c r="S5" s="1"/>
  <c r="G5"/>
  <c r="R4"/>
  <c r="S4" s="1"/>
  <c r="G4"/>
  <c r="R3"/>
  <c r="S3" s="1"/>
  <c r="G3"/>
  <c r="R2"/>
  <c r="S2" s="1"/>
  <c r="G2"/>
  <c r="C9" i="5" l="1"/>
  <c r="C8"/>
  <c r="A6"/>
  <c r="C10"/>
  <c r="C7" i="6"/>
  <c r="C8"/>
  <c r="C9"/>
  <c r="A6"/>
  <c r="C8" i="4"/>
  <c r="C10"/>
  <c r="A6"/>
  <c r="C7"/>
  <c r="A16" i="5" l="1"/>
  <c r="A19"/>
  <c r="A17"/>
  <c r="A18"/>
  <c r="A15"/>
  <c r="A19" i="4"/>
  <c r="E19" s="1"/>
  <c r="A18"/>
  <c r="E18" s="1"/>
  <c r="A17"/>
  <c r="E17" s="1"/>
  <c r="A16"/>
  <c r="E16" s="1"/>
  <c r="A15"/>
  <c r="A19" i="6"/>
  <c r="A15"/>
  <c r="A18"/>
  <c r="A17"/>
  <c r="A16"/>
  <c r="D16" i="4" l="1"/>
  <c r="E18" i="5"/>
  <c r="D18"/>
  <c r="D17"/>
  <c r="E17"/>
  <c r="G17" s="1"/>
  <c r="E19"/>
  <c r="D19"/>
  <c r="F18"/>
  <c r="F19"/>
  <c r="F15"/>
  <c r="E15"/>
  <c r="G15" s="1"/>
  <c r="D15"/>
  <c r="F16"/>
  <c r="F17"/>
  <c r="E16"/>
  <c r="D16"/>
  <c r="F17" i="4"/>
  <c r="G17" s="1"/>
  <c r="E15"/>
  <c r="D17"/>
  <c r="F19"/>
  <c r="G19" s="1"/>
  <c r="F16"/>
  <c r="G16" s="1"/>
  <c r="D15"/>
  <c r="F15"/>
  <c r="D19"/>
  <c r="D18"/>
  <c r="F18"/>
  <c r="G18" s="1"/>
  <c r="E17" i="6"/>
  <c r="D17"/>
  <c r="F17"/>
  <c r="D18"/>
  <c r="F18"/>
  <c r="E18"/>
  <c r="F15"/>
  <c r="E15"/>
  <c r="D15"/>
  <c r="F16"/>
  <c r="E16"/>
  <c r="D16"/>
  <c r="F19"/>
  <c r="E19"/>
  <c r="D19"/>
  <c r="G17" l="1"/>
  <c r="G19"/>
  <c r="G18"/>
  <c r="G16"/>
  <c r="G16" i="5"/>
  <c r="G15" i="6"/>
  <c r="G19" i="5"/>
  <c r="G18"/>
  <c r="G15" i="4"/>
  <c r="G20" s="1"/>
  <c r="G21" s="1"/>
  <c r="G22" s="1"/>
  <c r="G20" i="6" l="1"/>
  <c r="G21" s="1"/>
  <c r="G22" s="1"/>
</calcChain>
</file>

<file path=xl/comments1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  <charset val="238"/>
          </rPr>
          <t>Doplňte číslo objednávky, ke které vystavujete fakturu.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  <charset val="238"/>
          </rPr>
          <t>Doplňte číslo objednávky, ke které vystavujete dodací list.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  <charset val="238"/>
          </rPr>
          <t>Doplňte číslo objednávky, kterou vystavujete.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family val="2"/>
            <charset val="238"/>
          </rPr>
          <t>V jaké fázi je objednávka?</t>
        </r>
      </text>
    </comment>
    <comment ref="B1" authorId="0">
      <text>
        <r>
          <rPr>
            <sz val="10"/>
            <color rgb="FF000000"/>
            <rFont val="Arial"/>
            <family val="2"/>
            <charset val="238"/>
          </rPr>
          <t>Nastavte kategorie zákazníků, pomůžou vám filtrovat zákazníky (např. VIP zákazník apod.)</t>
        </r>
      </text>
    </comment>
    <comment ref="E1" authorId="0">
      <text>
        <r>
          <rPr>
            <sz val="10"/>
            <color rgb="FF000000"/>
            <rFont val="Arial"/>
            <family val="2"/>
            <charset val="238"/>
          </rPr>
          <t>Doplňte si vaše skutečné údaje, které se budou dosazovat do dokumentů.</t>
        </r>
      </text>
    </comment>
  </commentList>
</comments>
</file>

<file path=xl/sharedStrings.xml><?xml version="1.0" encoding="utf-8"?>
<sst xmlns="http://schemas.openxmlformats.org/spreadsheetml/2006/main" count="252" uniqueCount="178">
  <si>
    <t>DPH</t>
  </si>
  <si>
    <t>Číslo objednávky</t>
  </si>
  <si>
    <t>ČÍSLO OBJEDNÁVKY</t>
  </si>
  <si>
    <t>Číslo zákazníka</t>
  </si>
  <si>
    <t>Stav objednávky</t>
  </si>
  <si>
    <t>autocratn</t>
  </si>
  <si>
    <t>Kategorie zákazníka</t>
  </si>
  <si>
    <t>Forma úhrady</t>
  </si>
  <si>
    <t>Číslo zákazníka:</t>
  </si>
  <si>
    <t>Jednotka produktu</t>
  </si>
  <si>
    <t>VLASTNÍ ÚDAJE</t>
  </si>
  <si>
    <t>autocratp</t>
  </si>
  <si>
    <t>dataSheetName</t>
  </si>
  <si>
    <t>BARVY LISTŮ</t>
  </si>
  <si>
    <t>Zelené jsou vaše databáze a přehledy.</t>
  </si>
  <si>
    <t>Název firmy</t>
  </si>
  <si>
    <t>Webové stránky</t>
  </si>
  <si>
    <t>IČ</t>
  </si>
  <si>
    <t>DIČ</t>
  </si>
  <si>
    <t>Ulice + čp</t>
  </si>
  <si>
    <t>Město</t>
  </si>
  <si>
    <t>PSČ</t>
  </si>
  <si>
    <t>Jméno kontaktu</t>
  </si>
  <si>
    <t>Příjmení kontaktu</t>
  </si>
  <si>
    <t>Telefon</t>
  </si>
  <si>
    <t>E-mail</t>
  </si>
  <si>
    <t>Poznámka 1</t>
  </si>
  <si>
    <t>Poznámka 2</t>
  </si>
  <si>
    <t>Kategorie 1</t>
  </si>
  <si>
    <t>Ukázka 1</t>
  </si>
  <si>
    <t>www.ukazka.cz</t>
  </si>
  <si>
    <t>FAKTURA/DAŇOVÝ DOKLAD č.</t>
  </si>
  <si>
    <t>Oranžovou jsou označeny formuláře.</t>
  </si>
  <si>
    <t>OBJEDNÁVKA č:</t>
  </si>
  <si>
    <t>Modré jsou podpůrné listy, ze kterých si berou tabulky zdrojová data, případně jsou na nich vysvětlivky a návody.</t>
  </si>
  <si>
    <t>Ukázková data je možné bez obav vymazat ;)</t>
  </si>
  <si>
    <t>BARVY POLÍ</t>
  </si>
  <si>
    <t>DODACÍ LIST K OBJEDNÁVCE č.</t>
  </si>
  <si>
    <t>"Vystavit fakturu"</t>
  </si>
  <si>
    <t>v</t>
  </si>
  <si>
    <t>"5.1"</t>
  </si>
  <si>
    <t>activeMergeId</t>
  </si>
  <si>
    <t>""</t>
  </si>
  <si>
    <t>autocrat_sid</t>
  </si>
  <si>
    <t>"1439274759507"</t>
  </si>
  <si>
    <t>vp</t>
  </si>
  <si>
    <t>updateTime</t>
  </si>
  <si>
    <t>"1.439274792788E12"</t>
  </si>
  <si>
    <t>dataSheetId</t>
  </si>
  <si>
    <t>"1.965374225E9"</t>
  </si>
  <si>
    <t>ssId</t>
  </si>
  <si>
    <t>"1xJgzcTb_KpVTe9f4egnIBFoc020rIkxIpmo-7EEjukY"</t>
  </si>
  <si>
    <t>Poptávka</t>
  </si>
  <si>
    <t>Hotově</t>
  </si>
  <si>
    <t>kus</t>
  </si>
  <si>
    <t>Produkt</t>
  </si>
  <si>
    <t>Cena bez DPH</t>
  </si>
  <si>
    <t>Cena s DPH</t>
  </si>
  <si>
    <t>Jednotka</t>
  </si>
  <si>
    <t>Ukázka - Produkt 1</t>
  </si>
  <si>
    <t>Poslaná nabídka</t>
  </si>
  <si>
    <t>Kategorie 2</t>
  </si>
  <si>
    <t>Bankovním převodem</t>
  </si>
  <si>
    <t>l</t>
  </si>
  <si>
    <t>Ulice a číslo domu</t>
  </si>
  <si>
    <t>Uzavřená smlouva</t>
  </si>
  <si>
    <t>Kategorie 3</t>
  </si>
  <si>
    <t>m</t>
  </si>
  <si>
    <t>PSČ a město</t>
  </si>
  <si>
    <t>V realizaci</t>
  </si>
  <si>
    <t>Kategorie 4</t>
  </si>
  <si>
    <t>m2</t>
  </si>
  <si>
    <t>K fakturaci</t>
  </si>
  <si>
    <t>Kategorie 5</t>
  </si>
  <si>
    <t>m3</t>
  </si>
  <si>
    <t>Fakturováno</t>
  </si>
  <si>
    <t>Kategorie 6</t>
  </si>
  <si>
    <t>hodina</t>
  </si>
  <si>
    <t xml:space="preserve">Telefon </t>
  </si>
  <si>
    <t>Zaplaceno</t>
  </si>
  <si>
    <t>Kategorie 7</t>
  </si>
  <si>
    <t>Vlastní jednotka 2</t>
  </si>
  <si>
    <t>Vlastní stav 1</t>
  </si>
  <si>
    <t>Kategorie 8</t>
  </si>
  <si>
    <t>Vlastní jednotka 3</t>
  </si>
  <si>
    <t>Jméno pracovníka</t>
  </si>
  <si>
    <t>Vlastní stav 2</t>
  </si>
  <si>
    <t>Kategorie 9</t>
  </si>
  <si>
    <t>Vlastní jednotka 4</t>
  </si>
  <si>
    <t>Číslo účtu</t>
  </si>
  <si>
    <t>Pole obsahující vzorce, jsou chráněná proti nechtěnému přepisu.</t>
  </si>
  <si>
    <t>Editovatelná pole.</t>
  </si>
  <si>
    <t>POPIS TABULEK</t>
  </si>
  <si>
    <t>Zákazníci</t>
  </si>
  <si>
    <t>Základní tabulka, do které zavádíte kontakty na zákazníky (jak potenciální, kteří vás oslovili s poptávkou či dotazem, tak i skutečné, kteří u vás nakoupili)</t>
  </si>
  <si>
    <t>Každému zákazníkovi je potřeba přidělit unikátní číslo ve sloupci "Číslo zákazníka" (ideální je držet vzestupnou řadu). Pod tímto číslem se na něj budou párovat všechny jeho realizované objednávky.</t>
  </si>
  <si>
    <t>Objednávky</t>
  </si>
  <si>
    <t>Tabulka, kde evidujete jednotlivé objednávky.</t>
  </si>
  <si>
    <t>Každá objednávka je přiřazena konkrétnímu zákazníkovi číslem zákazníka.</t>
  </si>
  <si>
    <t>Šedá pole obsahují vzorce, které automaticky dosazují data z jiných tabulek.</t>
  </si>
  <si>
    <t>Žlutá pole slouží pro editaci objednávky.</t>
  </si>
  <si>
    <t>Každé objednávce je potřeba přidělit unikátní číslo (ideální je držet vzestupnou řadu). Pod tímto číslem se na ni párují další data.</t>
  </si>
  <si>
    <t>Zakoupené produkty je zapotřebí plnit do řádků od slouce Položka 1</t>
  </si>
  <si>
    <t>Číselnou řadu je možné upravit náhrazením položek ve sloupci "Číslo objednávky".</t>
  </si>
  <si>
    <t>Tabulka umožňuje zadat až 5 objednaných položek. Pokud by bylo potřeba tento počet rozšířit, kontaktujte podporu (viz níže).</t>
  </si>
  <si>
    <t>Produkty/Služby</t>
  </si>
  <si>
    <t>List obsahující databázi vašich produktů/služeb, jejich cen a jednotek, ve kterých se položky prodávají.</t>
  </si>
  <si>
    <t>OBJEDNATEL:</t>
  </si>
  <si>
    <t>Data z tohoto listu se natahují do rozevíracích seznamů na ostatních listech.</t>
  </si>
  <si>
    <t>Zdroje dat</t>
  </si>
  <si>
    <t>Databáze hodnot pro rozevírací pole.</t>
  </si>
  <si>
    <t>Jednotlivé položky lze upravit jejich přepsáním.</t>
  </si>
  <si>
    <t>JAK VYTVOŘIT?</t>
  </si>
  <si>
    <t>Fakturu</t>
  </si>
  <si>
    <t>Pro vytvoření faktury k existující objednávce je potřeba doplnit číslo objednávky do prvního řádku a žlutá pole. Ostatní data se doplní sama pomocí vzorců.</t>
  </si>
  <si>
    <t>Číslo faktury se dosazuje automaticky (první nejvyšší možné číslo v číselné řadě).</t>
  </si>
  <si>
    <t>Objednávku</t>
  </si>
  <si>
    <t>Pro vytvoření objednávky je potřeba doplnit číslo příslušné objednávky z listu "Objednávky" do prvního řádku a žlutá pole. Ostatní data se doplní sama pomocí vzorců.</t>
  </si>
  <si>
    <t>Dodací list</t>
  </si>
  <si>
    <t>Pro vytvoření dodacího listu je potřeba doplnit číslo příslušné objednávky z listu "Objednávky" do prvního řádku a žlutá pole. Ostatní data se doplní sama pomocí vzorců.</t>
  </si>
  <si>
    <t>KONTAKT NA PODPORU</t>
  </si>
  <si>
    <t>DODAVATEL:</t>
  </si>
  <si>
    <t>E-mail:</t>
  </si>
  <si>
    <t>info@ipodnikatel.cz</t>
  </si>
  <si>
    <t>Telefon:</t>
  </si>
  <si>
    <t>739 573 555</t>
  </si>
  <si>
    <t>Ulice:</t>
  </si>
  <si>
    <t>PSČ a město:</t>
  </si>
  <si>
    <t>CZ123456789</t>
  </si>
  <si>
    <t>Ukázková 123</t>
  </si>
  <si>
    <t>Ukázka</t>
  </si>
  <si>
    <t>123 45</t>
  </si>
  <si>
    <t>Ukázková</t>
  </si>
  <si>
    <t>123 456 789</t>
  </si>
  <si>
    <t>ukazka@ukazkova.cz</t>
  </si>
  <si>
    <t>IČ:</t>
  </si>
  <si>
    <t>Datum objednávky</t>
  </si>
  <si>
    <t>Číslo faktury</t>
  </si>
  <si>
    <t>Splatnost faktury</t>
  </si>
  <si>
    <t>Po splatnosti</t>
  </si>
  <si>
    <t>DIČ:</t>
  </si>
  <si>
    <t>Položka</t>
  </si>
  <si>
    <t>Cena za jednotku</t>
  </si>
  <si>
    <t>Množství</t>
  </si>
  <si>
    <t>Celková cena za položku</t>
  </si>
  <si>
    <t>Cena celkem (bez DPH)</t>
  </si>
  <si>
    <t>DPH (21%)</t>
  </si>
  <si>
    <t>CELKEM K ÚHRADĚ</t>
  </si>
  <si>
    <t>Datum objednávky:</t>
  </si>
  <si>
    <t>Datum dodání:</t>
  </si>
  <si>
    <t>Za objednatele:</t>
  </si>
  <si>
    <t>Tel:</t>
  </si>
  <si>
    <t>Za dodavatele:</t>
  </si>
  <si>
    <t>Položka 1</t>
  </si>
  <si>
    <t>Kusů</t>
  </si>
  <si>
    <t>Položka 2</t>
  </si>
  <si>
    <t>Položka 3</t>
  </si>
  <si>
    <t>Položka 4</t>
  </si>
  <si>
    <t>Položka 5</t>
  </si>
  <si>
    <t>Cena nákupu (bez DPH)</t>
  </si>
  <si>
    <t>Cena nákupu (s DPH)</t>
  </si>
  <si>
    <t>Rychlý kontakt na zákazníka</t>
  </si>
  <si>
    <t>Datum vystavení faktury:</t>
  </si>
  <si>
    <t>Forma úhrady:</t>
  </si>
  <si>
    <t>Datum splatnosti:</t>
  </si>
  <si>
    <t>Číslo účtu:</t>
  </si>
  <si>
    <t>Číslo faktury:</t>
  </si>
  <si>
    <t>Datum zdanitelného plnění:</t>
  </si>
  <si>
    <t>Variabilní symbol:</t>
  </si>
  <si>
    <t>Dodací list vystavil/a:</t>
  </si>
  <si>
    <t>Fakturu vystavil/a:</t>
  </si>
  <si>
    <t>Výše uvedené převzal:</t>
  </si>
  <si>
    <t>Ukázka - Produkt 2</t>
  </si>
  <si>
    <t>Ukázka - Produkt 3</t>
  </si>
  <si>
    <t>Faktury lze generovat uložením souboru ve fromátu *.PDF z listu "Faktura".</t>
  </si>
  <si>
    <t>Objednávky lze generovat uložením souboru ve fromátu *.PDF z listu "Objednávka".</t>
  </si>
  <si>
    <t>Dodací list lze generovat uložením souboru ve fromátu *.PDF z listu "Dodací list".</t>
  </si>
  <si>
    <t>Rozevírací seznamy slouží pro jednodušší zadávání položek a minimalizaci překlepů. Zdrojová data se natahují z ostatních listů.</t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</si>
</sst>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16">
    <font>
      <sz val="10"/>
      <color rgb="FF00000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7"/>
      <name val="Arial"/>
      <family val="2"/>
      <charset val="238"/>
    </font>
    <font>
      <sz val="1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1155CC"/>
        <bgColor rgb="FF1155CC"/>
      </patternFill>
    </fill>
    <fill>
      <patternFill patternType="solid">
        <fgColor rgb="FFC9DAF8"/>
        <bgColor rgb="FFC9DAF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2" fillId="3" borderId="1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4" borderId="0" xfId="0" applyFont="1" applyFill="1"/>
    <xf numFmtId="0" fontId="3" fillId="0" borderId="0" xfId="0" applyFont="1" applyAlignment="1">
      <alignment wrapText="1"/>
    </xf>
    <xf numFmtId="0" fontId="3" fillId="5" borderId="0" xfId="0" applyFont="1" applyFill="1"/>
    <xf numFmtId="0" fontId="3" fillId="6" borderId="0" xfId="0" applyFont="1" applyFill="1"/>
    <xf numFmtId="0" fontId="3" fillId="0" borderId="0" xfId="0" applyFont="1" applyAlignment="1"/>
    <xf numFmtId="0" fontId="3" fillId="3" borderId="0" xfId="0" applyFont="1" applyFill="1"/>
    <xf numFmtId="0" fontId="3" fillId="2" borderId="0" xfId="0" applyFont="1" applyFill="1"/>
    <xf numFmtId="0" fontId="3" fillId="5" borderId="0" xfId="0" applyFont="1" applyFill="1" applyAlignment="1"/>
    <xf numFmtId="0" fontId="1" fillId="7" borderId="0" xfId="0" applyFont="1" applyFill="1" applyAlignment="1"/>
    <xf numFmtId="0" fontId="3" fillId="7" borderId="0" xfId="0" applyFont="1" applyFill="1"/>
    <xf numFmtId="0" fontId="1" fillId="7" borderId="0" xfId="0" applyFont="1" applyFill="1" applyAlignment="1">
      <alignment horizontal="right"/>
    </xf>
    <xf numFmtId="0" fontId="4" fillId="3" borderId="0" xfId="0" applyFont="1" applyFill="1" applyAlignment="1"/>
    <xf numFmtId="0" fontId="4" fillId="3" borderId="0" xfId="0" applyFont="1" applyFill="1" applyAlignment="1">
      <alignment horizontal="left"/>
    </xf>
    <xf numFmtId="0" fontId="1" fillId="7" borderId="0" xfId="0" applyFont="1" applyFill="1" applyAlignment="1">
      <alignment wrapText="1"/>
    </xf>
    <xf numFmtId="14" fontId="4" fillId="3" borderId="0" xfId="0" applyNumberFormat="1" applyFont="1" applyFill="1"/>
    <xf numFmtId="14" fontId="4" fillId="3" borderId="0" xfId="0" applyNumberFormat="1" applyFont="1" applyFill="1" applyAlignment="1">
      <alignment horizontal="right"/>
    </xf>
    <xf numFmtId="0" fontId="5" fillId="2" borderId="5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9" borderId="0" xfId="0" applyFont="1" applyFill="1" applyAlignment="1"/>
    <xf numFmtId="0" fontId="4" fillId="9" borderId="0" xfId="0" applyFont="1" applyFill="1" applyAlignment="1"/>
    <xf numFmtId="0" fontId="4" fillId="9" borderId="0" xfId="0" applyFont="1" applyFill="1"/>
    <xf numFmtId="0" fontId="7" fillId="9" borderId="0" xfId="0" applyFont="1" applyFill="1" applyAlignment="1">
      <alignment horizontal="right"/>
    </xf>
    <xf numFmtId="0" fontId="4" fillId="10" borderId="0" xfId="0" applyFont="1" applyFill="1" applyAlignment="1"/>
    <xf numFmtId="0" fontId="4" fillId="10" borderId="0" xfId="0" applyFont="1" applyFill="1" applyAlignment="1">
      <alignment horizontal="left"/>
    </xf>
    <xf numFmtId="0" fontId="5" fillId="9" borderId="1" xfId="0" applyFont="1" applyFill="1" applyBorder="1" applyAlignment="1">
      <alignment horizontal="right"/>
    </xf>
    <xf numFmtId="0" fontId="10" fillId="9" borderId="2" xfId="0" applyFont="1" applyFill="1" applyBorder="1" applyAlignment="1">
      <alignment horizontal="right" wrapText="1"/>
    </xf>
    <xf numFmtId="164" fontId="10" fillId="9" borderId="2" xfId="0" applyNumberFormat="1" applyFont="1" applyFill="1" applyBorder="1" applyAlignment="1">
      <alignment wrapText="1"/>
    </xf>
    <xf numFmtId="0" fontId="10" fillId="9" borderId="2" xfId="0" applyFont="1" applyFill="1" applyBorder="1" applyAlignment="1">
      <alignment wrapText="1"/>
    </xf>
    <xf numFmtId="164" fontId="10" fillId="9" borderId="0" xfId="0" applyNumberFormat="1" applyFont="1" applyFill="1" applyAlignment="1">
      <alignment wrapText="1"/>
    </xf>
    <xf numFmtId="0" fontId="10" fillId="9" borderId="2" xfId="0" applyFont="1" applyFill="1" applyBorder="1" applyAlignment="1"/>
    <xf numFmtId="0" fontId="10" fillId="9" borderId="3" xfId="0" applyFont="1" applyFill="1" applyBorder="1" applyAlignment="1">
      <alignment horizontal="right" wrapText="1"/>
    </xf>
    <xf numFmtId="164" fontId="10" fillId="9" borderId="10" xfId="0" applyNumberFormat="1" applyFont="1" applyFill="1" applyBorder="1" applyAlignment="1">
      <alignment wrapText="1"/>
    </xf>
    <xf numFmtId="0" fontId="10" fillId="9" borderId="3" xfId="0" applyFont="1" applyFill="1" applyBorder="1" applyAlignment="1"/>
    <xf numFmtId="164" fontId="10" fillId="9" borderId="1" xfId="0" applyNumberFormat="1" applyFont="1" applyFill="1" applyBorder="1" applyAlignment="1">
      <alignment wrapText="1"/>
    </xf>
    <xf numFmtId="164" fontId="3" fillId="9" borderId="0" xfId="0" applyNumberFormat="1" applyFont="1" applyFill="1"/>
    <xf numFmtId="164" fontId="1" fillId="9" borderId="0" xfId="0" applyNumberFormat="1" applyFont="1" applyFill="1"/>
    <xf numFmtId="0" fontId="4" fillId="9" borderId="0" xfId="0" applyFont="1" applyFill="1" applyAlignment="1">
      <alignment horizontal="right"/>
    </xf>
    <xf numFmtId="0" fontId="4" fillId="11" borderId="0" xfId="0" applyFont="1" applyFill="1" applyAlignment="1">
      <alignment horizontal="right"/>
    </xf>
    <xf numFmtId="0" fontId="3" fillId="9" borderId="0" xfId="0" applyFont="1" applyFill="1" applyAlignment="1">
      <alignment horizontal="right"/>
    </xf>
    <xf numFmtId="0" fontId="3" fillId="11" borderId="0" xfId="0" applyFont="1" applyFill="1"/>
    <xf numFmtId="0" fontId="2" fillId="3" borderId="4" xfId="0" applyFont="1" applyFill="1" applyBorder="1" applyAlignment="1">
      <alignment horizontal="right"/>
    </xf>
    <xf numFmtId="0" fontId="4" fillId="12" borderId="4" xfId="0" applyFont="1" applyFill="1" applyBorder="1" applyAlignment="1">
      <alignment horizontal="right"/>
    </xf>
    <xf numFmtId="164" fontId="13" fillId="9" borderId="0" xfId="0" applyNumberFormat="1" applyFont="1" applyFill="1"/>
    <xf numFmtId="0" fontId="4" fillId="3" borderId="0" xfId="0" applyFont="1" applyFill="1" applyAlignment="1">
      <alignment horizontal="right"/>
    </xf>
    <xf numFmtId="0" fontId="3" fillId="11" borderId="0" xfId="0" applyFont="1" applyFill="1" applyAlignment="1"/>
    <xf numFmtId="0" fontId="3" fillId="11" borderId="0" xfId="0" applyFont="1" applyFill="1" applyAlignment="1">
      <alignment horizontal="right"/>
    </xf>
    <xf numFmtId="0" fontId="4" fillId="11" borderId="0" xfId="0" applyFont="1" applyFill="1"/>
    <xf numFmtId="0" fontId="3" fillId="9" borderId="0" xfId="0" applyFont="1" applyFill="1" applyAlignment="1"/>
    <xf numFmtId="0" fontId="4" fillId="13" borderId="0" xfId="0" applyFont="1" applyFill="1"/>
    <xf numFmtId="164" fontId="10" fillId="9" borderId="3" xfId="0" applyNumberFormat="1" applyFont="1" applyFill="1" applyBorder="1" applyAlignment="1">
      <alignment wrapText="1"/>
    </xf>
    <xf numFmtId="0" fontId="11" fillId="9" borderId="0" xfId="0" applyFont="1" applyFill="1" applyAlignment="1">
      <alignment horizontal="right"/>
    </xf>
    <xf numFmtId="0" fontId="12" fillId="9" borderId="0" xfId="0" applyFont="1" applyFill="1" applyAlignment="1">
      <alignment horizontal="right"/>
    </xf>
    <xf numFmtId="0" fontId="4" fillId="13" borderId="0" xfId="0" applyFont="1" applyFill="1" applyAlignment="1">
      <alignment horizontal="right"/>
    </xf>
    <xf numFmtId="0" fontId="1" fillId="12" borderId="4" xfId="0" applyFont="1" applyFill="1" applyBorder="1" applyAlignment="1"/>
    <xf numFmtId="0" fontId="5" fillId="2" borderId="7" xfId="0" applyFont="1" applyFill="1" applyBorder="1" applyAlignment="1" applyProtection="1">
      <alignment wrapText="1"/>
      <protection locked="0"/>
    </xf>
    <xf numFmtId="0" fontId="0" fillId="0" borderId="7" xfId="0" applyFont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3" fillId="3" borderId="7" xfId="0" applyFont="1" applyFill="1" applyBorder="1" applyAlignment="1" applyProtection="1">
      <protection locked="0"/>
    </xf>
    <xf numFmtId="14" fontId="3" fillId="3" borderId="7" xfId="0" applyNumberFormat="1" applyFont="1" applyFill="1" applyBorder="1" applyAlignment="1" applyProtection="1">
      <protection locked="0"/>
    </xf>
    <xf numFmtId="0" fontId="12" fillId="3" borderId="7" xfId="0" applyFont="1" applyFill="1" applyBorder="1" applyAlignment="1" applyProtection="1">
      <protection locked="0"/>
    </xf>
    <xf numFmtId="0" fontId="5" fillId="2" borderId="7" xfId="0" applyFont="1" applyFill="1" applyBorder="1" applyAlignment="1" applyProtection="1">
      <alignment horizontal="left" wrapText="1"/>
    </xf>
    <xf numFmtId="0" fontId="3" fillId="2" borderId="7" xfId="0" applyFont="1" applyFill="1" applyBorder="1" applyAlignment="1" applyProtection="1">
      <alignment horizontal="right"/>
    </xf>
    <xf numFmtId="0" fontId="0" fillId="0" borderId="7" xfId="0" applyFont="1" applyBorder="1" applyAlignment="1" applyProtection="1"/>
    <xf numFmtId="0" fontId="5" fillId="2" borderId="7" xfId="0" applyFont="1" applyFill="1" applyBorder="1" applyAlignment="1" applyProtection="1">
      <alignment wrapText="1"/>
    </xf>
    <xf numFmtId="4" fontId="3" fillId="2" borderId="7" xfId="0" applyNumberFormat="1" applyFont="1" applyFill="1" applyBorder="1" applyProtection="1"/>
    <xf numFmtId="0" fontId="3" fillId="2" borderId="7" xfId="0" applyFont="1" applyFill="1" applyBorder="1" applyProtection="1"/>
    <xf numFmtId="0" fontId="1" fillId="2" borderId="6" xfId="0" applyFont="1" applyFill="1" applyBorder="1" applyAlignment="1" applyProtection="1">
      <protection locked="0"/>
    </xf>
    <xf numFmtId="9" fontId="3" fillId="3" borderId="6" xfId="0" applyNumberFormat="1" applyFont="1" applyFill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0" fillId="0" borderId="6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3" fillId="3" borderId="6" xfId="0" applyFont="1" applyFill="1" applyBorder="1" applyAlignment="1" applyProtection="1">
      <protection locked="0"/>
    </xf>
    <xf numFmtId="4" fontId="3" fillId="3" borderId="6" xfId="0" applyNumberFormat="1" applyFont="1" applyFill="1" applyBorder="1" applyAlignment="1" applyProtection="1">
      <protection locked="0"/>
    </xf>
    <xf numFmtId="0" fontId="12" fillId="3" borderId="6" xfId="0" applyFont="1" applyFill="1" applyBorder="1" applyAlignment="1" applyProtection="1">
      <protection locked="0"/>
    </xf>
    <xf numFmtId="0" fontId="3" fillId="3" borderId="6" xfId="0" applyFont="1" applyFill="1" applyBorder="1" applyProtection="1">
      <protection locked="0"/>
    </xf>
    <xf numFmtId="4" fontId="3" fillId="3" borderId="6" xfId="0" applyNumberFormat="1" applyFont="1" applyFill="1" applyBorder="1" applyProtection="1">
      <protection locked="0"/>
    </xf>
    <xf numFmtId="0" fontId="3" fillId="0" borderId="6" xfId="0" applyFont="1" applyBorder="1" applyAlignment="1" applyProtection="1"/>
    <xf numFmtId="0" fontId="1" fillId="2" borderId="6" xfId="0" applyFont="1" applyFill="1" applyBorder="1" applyAlignment="1" applyProtection="1"/>
    <xf numFmtId="4" fontId="3" fillId="2" borderId="6" xfId="0" applyNumberFormat="1" applyFont="1" applyFill="1" applyBorder="1" applyProtection="1"/>
    <xf numFmtId="0" fontId="0" fillId="0" borderId="6" xfId="0" applyFont="1" applyBorder="1" applyAlignment="1" applyProtection="1"/>
    <xf numFmtId="0" fontId="4" fillId="3" borderId="0" xfId="0" applyFont="1" applyFill="1" applyAlignment="1" applyProtection="1">
      <alignment horizontal="right"/>
      <protection locked="0"/>
    </xf>
    <xf numFmtId="14" fontId="4" fillId="3" borderId="0" xfId="0" applyNumberFormat="1" applyFont="1" applyFill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0" fontId="4" fillId="12" borderId="1" xfId="0" applyFont="1" applyFill="1" applyBorder="1" applyAlignment="1">
      <alignment horizontal="right"/>
    </xf>
    <xf numFmtId="0" fontId="3" fillId="3" borderId="4" xfId="0" applyFont="1" applyFill="1" applyBorder="1" applyAlignment="1" applyProtection="1">
      <protection locked="0"/>
    </xf>
    <xf numFmtId="0" fontId="3" fillId="3" borderId="4" xfId="0" applyFont="1" applyFill="1" applyBorder="1" applyProtection="1">
      <protection locked="0"/>
    </xf>
    <xf numFmtId="0" fontId="4" fillId="12" borderId="4" xfId="0" applyFont="1" applyFill="1" applyBorder="1" applyAlignment="1">
      <alignment horizontal="right"/>
    </xf>
    <xf numFmtId="0" fontId="3" fillId="8" borderId="4" xfId="0" applyFont="1" applyFill="1" applyBorder="1"/>
    <xf numFmtId="0" fontId="8" fillId="9" borderId="0" xfId="0" applyFont="1" applyFill="1" applyAlignment="1"/>
    <xf numFmtId="0" fontId="0" fillId="9" borderId="0" xfId="0" applyFont="1" applyFill="1" applyAlignment="1"/>
    <xf numFmtId="0" fontId="2" fillId="12" borderId="4" xfId="0" applyFont="1" applyFill="1" applyBorder="1" applyAlignment="1"/>
    <xf numFmtId="0" fontId="4" fillId="9" borderId="0" xfId="0" applyFont="1" applyFill="1" applyAlignment="1"/>
    <xf numFmtId="0" fontId="4" fillId="9" borderId="0" xfId="0" applyFont="1" applyFill="1" applyAlignment="1">
      <alignment horizontal="left"/>
    </xf>
    <xf numFmtId="0" fontId="8" fillId="9" borderId="1" xfId="0" applyFont="1" applyFill="1" applyBorder="1" applyAlignment="1"/>
    <xf numFmtId="0" fontId="3" fillId="9" borderId="1" xfId="0" applyFont="1" applyFill="1" applyBorder="1"/>
    <xf numFmtId="0" fontId="7" fillId="9" borderId="0" xfId="0" applyFont="1" applyFill="1" applyAlignment="1"/>
    <xf numFmtId="0" fontId="8" fillId="3" borderId="1" xfId="0" applyFont="1" applyFill="1" applyBorder="1" applyAlignment="1"/>
    <xf numFmtId="0" fontId="3" fillId="14" borderId="1" xfId="0" applyFont="1" applyFill="1" applyBorder="1"/>
    <xf numFmtId="0" fontId="8" fillId="3" borderId="0" xfId="0" applyFont="1" applyFill="1" applyAlignment="1"/>
    <xf numFmtId="0" fontId="0" fillId="14" borderId="0" xfId="0" applyFont="1" applyFill="1" applyAlignment="1"/>
    <xf numFmtId="0" fontId="10" fillId="9" borderId="0" xfId="0" applyFont="1" applyFill="1" applyAlignment="1">
      <alignment wrapText="1"/>
    </xf>
    <xf numFmtId="0" fontId="3" fillId="9" borderId="2" xfId="0" applyFont="1" applyFill="1" applyBorder="1"/>
    <xf numFmtId="0" fontId="10" fillId="9" borderId="9" xfId="0" applyFont="1" applyFill="1" applyBorder="1" applyAlignment="1">
      <alignment wrapText="1"/>
    </xf>
    <xf numFmtId="0" fontId="0" fillId="9" borderId="9" xfId="0" applyFont="1" applyFill="1" applyBorder="1" applyAlignment="1"/>
    <xf numFmtId="0" fontId="3" fillId="9" borderId="8" xfId="0" applyFont="1" applyFill="1" applyBorder="1"/>
    <xf numFmtId="0" fontId="4" fillId="9" borderId="0" xfId="0" applyFont="1" applyFill="1" applyAlignment="1">
      <alignment horizontal="right"/>
    </xf>
    <xf numFmtId="0" fontId="5" fillId="9" borderId="1" xfId="0" applyFont="1" applyFill="1" applyBorder="1" applyAlignment="1"/>
    <xf numFmtId="0" fontId="13" fillId="9" borderId="0" xfId="0" applyFont="1" applyFill="1" applyAlignment="1">
      <alignment horizontal="right"/>
    </xf>
    <xf numFmtId="0" fontId="14" fillId="9" borderId="0" xfId="0" applyFont="1" applyFill="1" applyAlignment="1"/>
    <xf numFmtId="0" fontId="3" fillId="9" borderId="0" xfId="0" applyFont="1" applyFill="1" applyAlignment="1">
      <alignment horizontal="right"/>
    </xf>
    <xf numFmtId="0" fontId="2" fillId="12" borderId="1" xfId="0" applyFont="1" applyFill="1" applyBorder="1" applyAlignment="1"/>
    <xf numFmtId="0" fontId="3" fillId="8" borderId="1" xfId="0" applyFont="1" applyFill="1" applyBorder="1"/>
    <xf numFmtId="0" fontId="4" fillId="12" borderId="1" xfId="0" applyFont="1" applyFill="1" applyBorder="1" applyAlignment="1">
      <alignment horizontal="right"/>
    </xf>
    <xf numFmtId="0" fontId="8" fillId="10" borderId="0" xfId="0" applyFont="1" applyFill="1" applyAlignment="1"/>
    <xf numFmtId="0" fontId="6" fillId="9" borderId="0" xfId="0" applyFont="1" applyFill="1" applyAlignment="1"/>
    <xf numFmtId="0" fontId="8" fillId="10" borderId="1" xfId="0" applyFont="1" applyFill="1" applyBorder="1" applyAlignment="1"/>
    <xf numFmtId="0" fontId="1" fillId="9" borderId="0" xfId="0" applyFont="1" applyFill="1" applyAlignment="1">
      <alignment horizontal="right"/>
    </xf>
    <xf numFmtId="0" fontId="10" fillId="9" borderId="1" xfId="0" applyFont="1" applyFill="1" applyBorder="1" applyAlignment="1">
      <alignment wrapText="1"/>
    </xf>
    <xf numFmtId="0" fontId="3" fillId="9" borderId="3" xfId="0" applyFont="1" applyFill="1" applyBorder="1"/>
    <xf numFmtId="0" fontId="0" fillId="8" borderId="4" xfId="0" applyFont="1" applyFill="1" applyBorder="1" applyAlignment="1"/>
  </cellXfs>
  <cellStyles count="1">
    <cellStyle name="normální" xfId="0" builtinId="0"/>
  </cellStyles>
  <dxfs count="3">
    <dxf>
      <font>
        <b/>
      </font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4C7C3"/>
          <bgColor rgb="FFF4C7C3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4098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601200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601200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307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658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658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342900</xdr:colOff>
      <xdr:row>47</xdr:row>
      <xdr:rowOff>123825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47</xdr:row>
      <xdr:rowOff>123825</xdr:rowOff>
    </xdr:to>
    <xdr:sp macro="" textlink="">
      <xdr:nvSpPr>
        <xdr:cNvPr id="1028" name="Rectangle 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47</xdr:row>
      <xdr:rowOff>123825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47</xdr:row>
      <xdr:rowOff>123825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kazk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AA84F"/>
  </sheetPr>
  <dimension ref="A1:O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4.42578125" defaultRowHeight="15.75" customHeight="1"/>
  <cols>
    <col min="1" max="1" width="12.140625" style="26" customWidth="1"/>
    <col min="2" max="2" width="12" style="26" customWidth="1"/>
    <col min="3" max="3" width="15.7109375" style="26" customWidth="1"/>
    <col min="4" max="4" width="17" style="26" customWidth="1"/>
    <col min="5" max="5" width="12" style="26" customWidth="1"/>
    <col min="6" max="6" width="12.85546875" style="26" customWidth="1"/>
    <col min="7" max="7" width="14.42578125" style="26"/>
    <col min="8" max="8" width="19.7109375" style="26" customWidth="1"/>
    <col min="9" max="9" width="8.85546875" style="26" customWidth="1"/>
    <col min="10" max="10" width="12.5703125" style="26" customWidth="1"/>
    <col min="11" max="11" width="14.42578125" style="26"/>
    <col min="12" max="12" width="12.5703125" style="26" customWidth="1"/>
    <col min="13" max="13" width="23.42578125" style="26" customWidth="1"/>
    <col min="14" max="16384" width="14.42578125" style="26"/>
  </cols>
  <sheetData>
    <row r="1" spans="1:15" s="22" customFormat="1" ht="28.5" customHeight="1">
      <c r="A1" s="21" t="s">
        <v>3</v>
      </c>
      <c r="B1" s="21" t="s">
        <v>6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22</v>
      </c>
      <c r="K1" s="21" t="s">
        <v>23</v>
      </c>
      <c r="L1" s="21" t="s">
        <v>24</v>
      </c>
      <c r="M1" s="21" t="s">
        <v>25</v>
      </c>
      <c r="N1" s="21" t="s">
        <v>26</v>
      </c>
      <c r="O1" s="21" t="s">
        <v>27</v>
      </c>
    </row>
    <row r="2" spans="1:15" ht="15.75" customHeight="1">
      <c r="A2" s="23">
        <v>1</v>
      </c>
      <c r="B2" s="24" t="s">
        <v>28</v>
      </c>
      <c r="C2" s="24" t="s">
        <v>29</v>
      </c>
      <c r="D2" s="25" t="s">
        <v>30</v>
      </c>
      <c r="E2" s="24">
        <v>123546789</v>
      </c>
      <c r="F2" s="24" t="s">
        <v>128</v>
      </c>
      <c r="G2" s="24" t="s">
        <v>129</v>
      </c>
      <c r="H2" s="24" t="s">
        <v>130</v>
      </c>
      <c r="I2" s="24" t="s">
        <v>131</v>
      </c>
      <c r="J2" s="24" t="s">
        <v>130</v>
      </c>
      <c r="K2" s="24" t="s">
        <v>132</v>
      </c>
      <c r="L2" s="24" t="s">
        <v>133</v>
      </c>
      <c r="M2" s="24" t="s">
        <v>134</v>
      </c>
      <c r="N2" s="24"/>
      <c r="O2" s="24"/>
    </row>
    <row r="3" spans="1:15" ht="15.75" customHeight="1">
      <c r="A3" s="23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5.75" customHeight="1">
      <c r="A4" s="23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5.75" customHeight="1">
      <c r="A5" s="23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5.75" customHeight="1">
      <c r="A6" s="23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5.75" customHeight="1">
      <c r="A7" s="23">
        <v>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.75" customHeight="1">
      <c r="A8" s="23">
        <v>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.75" customHeight="1">
      <c r="A9" s="23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>
      <c r="A10" s="23">
        <v>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5.75" customHeight="1">
      <c r="A11" s="23">
        <v>10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15.75" customHeight="1">
      <c r="A12" s="23">
        <v>11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5.75" customHeight="1">
      <c r="A13" s="23">
        <v>12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15.75" customHeight="1">
      <c r="A14" s="23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5.75" customHeight="1">
      <c r="A15" s="23">
        <v>14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5.75" customHeight="1">
      <c r="A16" s="23">
        <v>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5.75" customHeight="1">
      <c r="A17" s="23">
        <v>16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.75" customHeight="1">
      <c r="A18" s="23">
        <v>17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t="15.75" customHeight="1">
      <c r="A19" s="23">
        <v>18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15.75" customHeight="1">
      <c r="A20" s="23">
        <v>19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ht="15.75" customHeight="1">
      <c r="A21" s="23">
        <v>20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15.75" customHeight="1">
      <c r="A22" s="23">
        <v>21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15.75" customHeight="1">
      <c r="A23" s="23">
        <v>22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5.75" customHeight="1">
      <c r="A24" s="23">
        <v>23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15.75" customHeight="1">
      <c r="A25" s="23">
        <v>24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15.75" customHeight="1">
      <c r="A26" s="23">
        <v>25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15.75" customHeight="1">
      <c r="A27" s="23">
        <v>26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5.75" customHeight="1">
      <c r="A28" s="23">
        <v>27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15.75" customHeight="1">
      <c r="A29" s="23">
        <v>28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15.75" customHeight="1">
      <c r="A30" s="23">
        <v>29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ht="15.75" customHeight="1">
      <c r="A31" s="23">
        <v>30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15.75" customHeight="1">
      <c r="A32" s="23">
        <v>31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ht="15.75" customHeight="1">
      <c r="A33" s="23">
        <v>32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5.75" customHeight="1">
      <c r="A34" s="23">
        <v>33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ht="15.75" customHeight="1">
      <c r="A35" s="23">
        <v>34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12.75">
      <c r="A36" s="23">
        <v>35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ht="12.75">
      <c r="A37" s="23">
        <v>36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ht="12.75">
      <c r="A38" s="23">
        <v>37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ht="12.75">
      <c r="A39" s="23">
        <v>38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ht="12.75">
      <c r="A40" s="23">
        <v>39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ht="12.75">
      <c r="A41" s="23">
        <v>40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ht="12.75">
      <c r="A42" s="23">
        <v>41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ht="12.75">
      <c r="A43" s="23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ht="12.75">
      <c r="A44" s="23">
        <v>43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ht="12.75">
      <c r="A45" s="23">
        <v>44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2.75">
      <c r="A46" s="23">
        <v>45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ht="12.75">
      <c r="A47" s="23">
        <v>46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2.75">
      <c r="A48" s="23">
        <v>47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12.75">
      <c r="A49" s="23">
        <v>48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ht="12.75">
      <c r="A50" s="23">
        <v>49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ht="12.75">
      <c r="A51" s="23">
        <v>50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ht="12.75">
      <c r="A52" s="23">
        <v>51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ht="12.75">
      <c r="A53" s="23">
        <v>52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ht="12.75">
      <c r="A54" s="23">
        <v>53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ht="12.75">
      <c r="A55" s="23">
        <v>54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ht="12.75">
      <c r="A56" s="23">
        <v>55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12.75">
      <c r="A57" s="23">
        <v>56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ht="12.75">
      <c r="A58" s="23">
        <v>57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ht="12.75">
      <c r="A59" s="23">
        <v>58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ht="12.75">
      <c r="A60" s="23">
        <v>59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ht="12.75">
      <c r="A61" s="23">
        <v>60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ht="12.75">
      <c r="A62" s="23">
        <v>61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ht="12.75">
      <c r="A63" s="23">
        <v>62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ht="12.75">
      <c r="A64" s="23">
        <v>63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ht="12.75">
      <c r="A65" s="23">
        <v>64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ht="12.75">
      <c r="A66" s="23">
        <v>65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ht="12.75">
      <c r="A67" s="23">
        <v>66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1:15" ht="12.75">
      <c r="A68" s="23">
        <v>67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1:15" ht="12.75">
      <c r="A69" s="23">
        <v>68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ht="12.75">
      <c r="A70" s="23">
        <v>69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15" ht="12.75">
      <c r="A71" s="23">
        <v>70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1:15" ht="12.75">
      <c r="A72" s="23">
        <v>71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5" ht="12.75">
      <c r="A73" s="23">
        <v>72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1:15" ht="12.75">
      <c r="A74" s="23">
        <v>73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1:15" ht="12.75">
      <c r="A75" s="23">
        <v>74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1:15" ht="12.75">
      <c r="A76" s="23">
        <v>75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1:15" ht="12.75">
      <c r="A77" s="23">
        <v>76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1:15" ht="12.75">
      <c r="A78" s="23">
        <v>77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1:15" ht="12.75">
      <c r="A79" s="23">
        <v>78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5" ht="12.75">
      <c r="A80" s="23">
        <v>79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ht="12.75">
      <c r="A81" s="23">
        <v>80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 ht="12.75">
      <c r="A82" s="23">
        <v>81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 ht="12.75">
      <c r="A83" s="23">
        <v>82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 ht="12.75">
      <c r="A84" s="23">
        <v>83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ht="12.75">
      <c r="A85" s="23">
        <v>84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ht="12.75">
      <c r="A86" s="23">
        <v>85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ht="12.75">
      <c r="A87" s="23">
        <v>86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ht="12.75">
      <c r="A88" s="23">
        <v>87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1:15" ht="12.75">
      <c r="A89" s="23">
        <v>88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1:15" ht="12.75">
      <c r="A90" s="23">
        <v>89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1:15" ht="12.75">
      <c r="A91" s="23">
        <v>90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1:15" ht="12.75">
      <c r="A92" s="23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1:15" ht="12.75">
      <c r="A93" s="23">
        <v>92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1:15" ht="12.75">
      <c r="A94" s="23">
        <v>93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1:15" ht="12.75">
      <c r="A95" s="23">
        <v>94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1:15" ht="12.75">
      <c r="A96" s="23">
        <v>95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1:15" ht="12.75">
      <c r="A97" s="23">
        <v>96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1:15" ht="12.75">
      <c r="A98" s="23">
        <v>97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1:15" ht="12.75">
      <c r="A99" s="23">
        <v>98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1:15" ht="12.75">
      <c r="A100" s="23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1:15" ht="12.75">
      <c r="A101" s="23">
        <v>100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1:15" ht="12.75">
      <c r="A102" s="23">
        <v>101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1:15" ht="12.75">
      <c r="A103" s="23">
        <v>102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1:15" ht="12.75">
      <c r="A104" s="23">
        <v>103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1:15" ht="12.75">
      <c r="A105" s="23">
        <v>104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5" ht="12.75">
      <c r="A106" s="23">
        <v>105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1:15" ht="12.75">
      <c r="A107" s="23">
        <v>106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1:15" ht="12.75">
      <c r="A108" s="23">
        <v>107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1:15" ht="12.75">
      <c r="A109" s="23">
        <v>108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1:15" ht="12.75">
      <c r="A110" s="23">
        <v>109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1:15" ht="12.75">
      <c r="A111" s="23">
        <v>110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1:15" ht="12.75">
      <c r="A112" s="23">
        <v>111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1:15" ht="12.75">
      <c r="A113" s="23">
        <v>112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1:15" ht="12.75">
      <c r="A114" s="23">
        <v>113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1:15" ht="12.75">
      <c r="A115" s="23">
        <v>114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1:15" ht="12.75">
      <c r="A116" s="23">
        <v>115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1:15" ht="12.75">
      <c r="A117" s="23">
        <v>116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1:15" ht="12.75">
      <c r="A118" s="23">
        <v>117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1:15" ht="12.75">
      <c r="A119" s="23">
        <v>118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1:15" ht="12.75">
      <c r="A120" s="23">
        <v>119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1:15" ht="12.75">
      <c r="A121" s="23">
        <v>120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1:15" ht="12.75">
      <c r="A122" s="23">
        <v>121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1:15" ht="12.75">
      <c r="A123" s="23">
        <v>122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1:15" ht="12.75">
      <c r="A124" s="23">
        <v>123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1:15" ht="12.75">
      <c r="A125" s="23">
        <v>124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1:15" ht="12.75">
      <c r="A126" s="23">
        <v>125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1:15" ht="12.75">
      <c r="A127" s="23">
        <v>126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1:15" ht="12.75">
      <c r="A128" s="23">
        <v>127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1:15" ht="12.75">
      <c r="A129" s="23">
        <v>128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1:15" ht="12.75">
      <c r="A130" s="23">
        <v>129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1:15" ht="12.75">
      <c r="A131" s="23">
        <v>130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1:15" ht="12.75">
      <c r="A132" s="23">
        <v>131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1:15" ht="12.75">
      <c r="A133" s="23">
        <v>132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spans="1:15" ht="12.75">
      <c r="A134" s="23">
        <v>133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1:15" ht="12.75">
      <c r="A135" s="23">
        <v>134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1:15" ht="12.75">
      <c r="A136" s="23">
        <v>135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1:15" ht="12.75">
      <c r="A137" s="23">
        <v>136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1:15" ht="12.75">
      <c r="A138" s="23">
        <v>137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1:15" ht="12.75">
      <c r="A139" s="23">
        <v>138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1:15" ht="12.75">
      <c r="A140" s="23">
        <v>139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1:15" ht="12.75">
      <c r="A141" s="23">
        <v>140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spans="1:15" ht="12.75">
      <c r="A142" s="23">
        <v>141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1:15" ht="12.75">
      <c r="A143" s="23">
        <v>142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1:15" ht="12.75">
      <c r="A144" s="23">
        <v>143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1:15" ht="12.75">
      <c r="A145" s="23">
        <v>144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spans="1:15" ht="12.75">
      <c r="A146" s="23">
        <v>145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1:15" ht="12.75">
      <c r="A147" s="23">
        <v>146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spans="1:15" ht="12.75">
      <c r="A148" s="23">
        <v>147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spans="1:15" ht="12.75">
      <c r="A149" s="23">
        <v>148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1:15" ht="12.75">
      <c r="A150" s="23">
        <v>149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1:15" ht="12.75">
      <c r="A151" s="23">
        <v>150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1:15" ht="12.75">
      <c r="A152" s="23">
        <v>151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1:15" ht="12.75">
      <c r="A153" s="23">
        <v>152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1:15" ht="12.75">
      <c r="A154" s="23">
        <v>153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1:15" ht="12.75">
      <c r="A155" s="23">
        <v>154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spans="1:15" ht="12.75">
      <c r="A156" s="23">
        <v>155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spans="1:15" ht="12.75">
      <c r="A157" s="23">
        <v>156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spans="1:15" ht="12.75">
      <c r="A158" s="23">
        <v>157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1:15" ht="12.75">
      <c r="A159" s="23">
        <v>158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1:15" ht="12.75">
      <c r="A160" s="23">
        <v>159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spans="1:15" ht="12.75">
      <c r="A161" s="23">
        <v>160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1:15" ht="12.75">
      <c r="A162" s="23">
        <v>161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1:15" ht="12.75">
      <c r="A163" s="23">
        <v>162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1:15" ht="12.75">
      <c r="A164" s="23">
        <v>163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spans="1:15" ht="12.75">
      <c r="A165" s="23">
        <v>164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spans="1:15" ht="12.75">
      <c r="A166" s="23">
        <v>165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spans="1:15" ht="12.75">
      <c r="A167" s="23">
        <v>166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spans="1:15" ht="12.75">
      <c r="A168" s="23">
        <v>167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1:15" ht="12.75">
      <c r="A169" s="23">
        <v>168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1:15" ht="12.75">
      <c r="A170" s="23">
        <v>169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1:15" ht="12.75">
      <c r="A171" s="23">
        <v>170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spans="1:15" ht="12.75">
      <c r="A172" s="23">
        <v>171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1:15" ht="12.75">
      <c r="A173" s="23">
        <v>172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1:15" ht="12.75">
      <c r="A174" s="23">
        <v>173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1:15" ht="12.75">
      <c r="A175" s="23">
        <v>174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1:15" ht="12.75">
      <c r="A176" s="23">
        <v>175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spans="1:15" ht="12.75">
      <c r="A177" s="23">
        <v>176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1:15" ht="12.75">
      <c r="A178" s="23">
        <v>177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spans="1:15" ht="12.75">
      <c r="A179" s="23">
        <v>178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spans="1:15" ht="12.75">
      <c r="A180" s="23">
        <v>179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1:15" ht="12.75">
      <c r="A181" s="23">
        <v>180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1:15" ht="12.75">
      <c r="A182" s="23">
        <v>181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spans="1:15" ht="12.75">
      <c r="A183" s="23">
        <v>182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1:15" ht="12.75">
      <c r="A184" s="23">
        <v>183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spans="1:15" ht="12.75">
      <c r="A185" s="23">
        <v>184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spans="1:15" ht="12.75">
      <c r="A186" s="23">
        <v>185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1:15" ht="12.75">
      <c r="A187" s="23">
        <v>186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spans="1:15" ht="12.75">
      <c r="A188" s="23">
        <v>187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spans="1:15" ht="12.75">
      <c r="A189" s="23">
        <v>188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spans="1:15" ht="12.75">
      <c r="A190" s="23">
        <v>189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spans="1:15" ht="12.75">
      <c r="A191" s="23">
        <v>190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spans="1:15" ht="12.75">
      <c r="A192" s="23">
        <v>191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spans="1:15" ht="12.75">
      <c r="A193" s="23">
        <v>192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spans="1:15" ht="12.75">
      <c r="A194" s="23">
        <v>193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spans="1:15" ht="12.75">
      <c r="A195" s="23">
        <v>194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spans="1:15" ht="12.75">
      <c r="A196" s="23">
        <v>195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spans="1:15" ht="12.75">
      <c r="A197" s="23">
        <v>196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spans="1:15" ht="12.75">
      <c r="A198" s="23">
        <v>197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spans="1:15" ht="12.75">
      <c r="A199" s="23">
        <v>198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spans="1:15" ht="12.75">
      <c r="A200" s="23">
        <v>199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spans="1:15" ht="12.75">
      <c r="A201" s="23">
        <v>200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spans="1:15" ht="12.75">
      <c r="A202" s="23">
        <v>201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1:15" ht="12.75">
      <c r="A203" s="23">
        <v>202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5" ht="12.75">
      <c r="A204" s="23">
        <v>203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5" ht="12.75">
      <c r="A205" s="23">
        <v>204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5" ht="12.75">
      <c r="A206" s="23">
        <v>205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5" ht="12.75">
      <c r="A207" s="23">
        <v>206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5" ht="12.75">
      <c r="A208" s="23">
        <v>207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 ht="12.75">
      <c r="A209" s="23">
        <v>208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 ht="12.75">
      <c r="A210" s="23">
        <v>209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 ht="12.75">
      <c r="A211" s="23">
        <v>210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 ht="12.75">
      <c r="A212" s="23">
        <v>211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 ht="12.75">
      <c r="A213" s="23">
        <v>212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 ht="12.75">
      <c r="A214" s="23">
        <v>213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 ht="12.75">
      <c r="A215" s="23">
        <v>214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 ht="12.75">
      <c r="A216" s="23">
        <v>215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 ht="12.75">
      <c r="A217" s="23">
        <v>216</v>
      </c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 ht="12.75">
      <c r="A218" s="23">
        <v>217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 ht="12.75">
      <c r="A219" s="23">
        <v>218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 ht="12.75">
      <c r="A220" s="23">
        <v>219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 ht="12.75">
      <c r="A221" s="23">
        <v>220</v>
      </c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 ht="12.75">
      <c r="A222" s="23">
        <v>221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 ht="12.75">
      <c r="A223" s="23">
        <v>222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 ht="12.75">
      <c r="A224" s="23">
        <v>223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 ht="12.75">
      <c r="A225" s="23">
        <v>224</v>
      </c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 ht="12.75">
      <c r="A226" s="23">
        <v>225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 ht="12.75">
      <c r="A227" s="23">
        <v>226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 ht="12.75">
      <c r="A228" s="23">
        <v>227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 ht="12.75">
      <c r="A229" s="23">
        <v>228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 ht="12.75">
      <c r="A230" s="23">
        <v>229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 ht="12.75">
      <c r="A231" s="23">
        <v>230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 ht="12.75">
      <c r="A232" s="23">
        <v>231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 ht="12.75">
      <c r="A233" s="23">
        <v>232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 ht="12.75">
      <c r="A234" s="23">
        <v>233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 ht="12.75">
      <c r="A235" s="23">
        <v>234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 ht="12.75">
      <c r="A236" s="23">
        <v>235</v>
      </c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</row>
    <row r="237" spans="1:15" ht="12.75">
      <c r="A237" s="23">
        <v>236</v>
      </c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</row>
    <row r="238" spans="1:15" ht="12.75">
      <c r="A238" s="23">
        <v>237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</row>
    <row r="239" spans="1:15" ht="12.75">
      <c r="A239" s="23">
        <v>238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</row>
    <row r="240" spans="1:15" ht="12.75">
      <c r="A240" s="23">
        <v>239</v>
      </c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</row>
    <row r="241" spans="1:15" ht="12.75">
      <c r="A241" s="23">
        <v>240</v>
      </c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</row>
    <row r="242" spans="1:15" ht="12.75">
      <c r="A242" s="23">
        <v>241</v>
      </c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</row>
    <row r="243" spans="1:15" ht="12.75">
      <c r="A243" s="23">
        <v>242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</row>
    <row r="244" spans="1:15" ht="12.75">
      <c r="A244" s="23">
        <v>243</v>
      </c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</row>
    <row r="245" spans="1:15" ht="12.75">
      <c r="A245" s="23">
        <v>244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</row>
    <row r="246" spans="1:15" ht="12.75">
      <c r="A246" s="23">
        <v>245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</row>
    <row r="247" spans="1:15" ht="12.75">
      <c r="A247" s="23">
        <v>246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</row>
    <row r="248" spans="1:15" ht="12.75">
      <c r="A248" s="23">
        <v>247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1:15" ht="12.75">
      <c r="A249" s="23">
        <v>248</v>
      </c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1:15" ht="12.75">
      <c r="A250" s="23">
        <v>249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1:15" ht="12.75">
      <c r="A251" s="23">
        <v>250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1:15" ht="12.75">
      <c r="A252" s="23">
        <v>251</v>
      </c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1:15" ht="12.75">
      <c r="A253" s="23">
        <v>252</v>
      </c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1:15" ht="12.75">
      <c r="A254" s="23">
        <v>253</v>
      </c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1:15" ht="12.75">
      <c r="A255" s="23">
        <v>254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1:15" ht="12.75">
      <c r="A256" s="23">
        <v>255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1:15" ht="12.75">
      <c r="A257" s="23">
        <v>256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1:15" ht="12.75">
      <c r="A258" s="23">
        <v>257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1:15" ht="12.75">
      <c r="A259" s="23">
        <v>258</v>
      </c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1:15" ht="12.75">
      <c r="A260" s="23">
        <v>259</v>
      </c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1:15" ht="12.75">
      <c r="A261" s="23">
        <v>260</v>
      </c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1:15" ht="12.75">
      <c r="A262" s="23">
        <v>261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1:15" ht="12.75">
      <c r="A263" s="23">
        <v>262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1:15" ht="12.75">
      <c r="A264" s="23">
        <v>263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1:15" ht="12.75">
      <c r="A265" s="23">
        <v>264</v>
      </c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1:15" ht="12.75">
      <c r="A266" s="23">
        <v>265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1:15" ht="12.75">
      <c r="A267" s="23">
        <v>266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1:15" ht="12.75">
      <c r="A268" s="23">
        <v>267</v>
      </c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1:15" ht="12.75">
      <c r="A269" s="23">
        <v>268</v>
      </c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1:15" ht="12.75">
      <c r="A270" s="23">
        <v>269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1:15" ht="12.75">
      <c r="A271" s="23">
        <v>270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1:15" ht="12.75">
      <c r="A272" s="23">
        <v>271</v>
      </c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1:15" ht="12.75">
      <c r="A273" s="23">
        <v>272</v>
      </c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1:15" ht="12.75">
      <c r="A274" s="23">
        <v>273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1:15" ht="12.75">
      <c r="A275" s="23">
        <v>274</v>
      </c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1:15" ht="12.75">
      <c r="A276" s="23">
        <v>275</v>
      </c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1:15" ht="12.75">
      <c r="A277" s="23">
        <v>276</v>
      </c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1:15" ht="12.75">
      <c r="A278" s="23">
        <v>277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1:15" ht="12.75">
      <c r="A279" s="23">
        <v>278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1:15" ht="12.75">
      <c r="A280" s="23">
        <v>279</v>
      </c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1:15" ht="12.75">
      <c r="A281" s="23">
        <v>280</v>
      </c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1:15" ht="12.75">
      <c r="A282" s="23">
        <v>281</v>
      </c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1:15" ht="12.75">
      <c r="A283" s="23">
        <v>282</v>
      </c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1:15" ht="12.75">
      <c r="A284" s="23">
        <v>283</v>
      </c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1:15" ht="12.75">
      <c r="A285" s="23">
        <v>284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1:15" ht="12.75">
      <c r="A286" s="23">
        <v>285</v>
      </c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1:15" ht="12.75">
      <c r="A287" s="23">
        <v>286</v>
      </c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1:15" ht="12.75">
      <c r="A288" s="23">
        <v>287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1:15" ht="12.75">
      <c r="A289" s="23">
        <v>288</v>
      </c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1:15" ht="12.75">
      <c r="A290" s="23">
        <v>289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1:15" ht="12.75">
      <c r="A291" s="23">
        <v>290</v>
      </c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1:15" ht="12.75">
      <c r="A292" s="23">
        <v>291</v>
      </c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1:15" ht="12.75">
      <c r="A293" s="23">
        <v>292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</row>
    <row r="294" spans="1:15" ht="12.75">
      <c r="A294" s="23">
        <v>293</v>
      </c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</row>
    <row r="295" spans="1:15" ht="12.75">
      <c r="A295" s="23">
        <v>294</v>
      </c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</row>
    <row r="296" spans="1:15" ht="12.75">
      <c r="A296" s="23">
        <v>295</v>
      </c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</row>
    <row r="297" spans="1:15" ht="12.75">
      <c r="A297" s="23">
        <v>296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</row>
    <row r="298" spans="1:15" ht="12.75">
      <c r="A298" s="23">
        <v>297</v>
      </c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</row>
    <row r="299" spans="1:15" ht="12.75">
      <c r="A299" s="23">
        <v>298</v>
      </c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</row>
    <row r="300" spans="1:15" ht="12.75">
      <c r="A300" s="23">
        <v>299</v>
      </c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</row>
    <row r="301" spans="1:15" ht="12.75">
      <c r="A301" s="23">
        <v>300</v>
      </c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</row>
    <row r="302" spans="1:15" ht="12.75">
      <c r="A302" s="23">
        <v>301</v>
      </c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</row>
    <row r="303" spans="1:15" ht="12.75">
      <c r="A303" s="23">
        <v>302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</row>
    <row r="304" spans="1:15" ht="12.75">
      <c r="A304" s="23">
        <v>303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</row>
    <row r="305" spans="1:15" ht="12.75">
      <c r="A305" s="23">
        <v>304</v>
      </c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</row>
    <row r="306" spans="1:15" ht="12.75">
      <c r="A306" s="23">
        <v>305</v>
      </c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</row>
    <row r="307" spans="1:15" ht="12.75">
      <c r="A307" s="23">
        <v>306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</row>
    <row r="308" spans="1:15" ht="12.75">
      <c r="A308" s="23">
        <v>307</v>
      </c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</row>
    <row r="309" spans="1:15" ht="12.75">
      <c r="A309" s="23">
        <v>308</v>
      </c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</row>
    <row r="310" spans="1:15" ht="12.75">
      <c r="A310" s="23">
        <v>309</v>
      </c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</row>
    <row r="311" spans="1:15" ht="12.75">
      <c r="A311" s="23">
        <v>310</v>
      </c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</row>
    <row r="312" spans="1:15" ht="12.75">
      <c r="A312" s="23">
        <v>311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</row>
    <row r="313" spans="1:15" ht="12.75">
      <c r="A313" s="23">
        <v>312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</row>
    <row r="314" spans="1:15" ht="12.75">
      <c r="A314" s="23">
        <v>313</v>
      </c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</row>
    <row r="315" spans="1:15" ht="12.75">
      <c r="A315" s="23">
        <v>314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</row>
    <row r="316" spans="1:15" ht="12.75">
      <c r="A316" s="23">
        <v>315</v>
      </c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</row>
    <row r="317" spans="1:15" ht="12.75">
      <c r="A317" s="23">
        <v>316</v>
      </c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</row>
    <row r="318" spans="1:15" ht="12.75">
      <c r="A318" s="23">
        <v>317</v>
      </c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</row>
    <row r="319" spans="1:15" ht="12.75">
      <c r="A319" s="23">
        <v>318</v>
      </c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</row>
    <row r="320" spans="1:15" ht="12.75">
      <c r="A320" s="23">
        <v>319</v>
      </c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</row>
    <row r="321" spans="1:15" ht="12.75">
      <c r="A321" s="23">
        <v>320</v>
      </c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</row>
    <row r="322" spans="1:15" ht="12.75">
      <c r="A322" s="23">
        <v>321</v>
      </c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</row>
    <row r="323" spans="1:15" ht="12.75">
      <c r="A323" s="23">
        <v>322</v>
      </c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</row>
    <row r="324" spans="1:15" ht="12.75">
      <c r="A324" s="23">
        <v>323</v>
      </c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</row>
    <row r="325" spans="1:15" ht="12.75">
      <c r="A325" s="23">
        <v>324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</row>
    <row r="326" spans="1:15" ht="12.75">
      <c r="A326" s="23">
        <v>325</v>
      </c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</row>
    <row r="327" spans="1:15" ht="12.75">
      <c r="A327" s="23">
        <v>326</v>
      </c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</row>
    <row r="328" spans="1:15" ht="12.75">
      <c r="A328" s="23">
        <v>327</v>
      </c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</row>
    <row r="329" spans="1:15" ht="12.75">
      <c r="A329" s="23">
        <v>328</v>
      </c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</row>
    <row r="330" spans="1:15" ht="12.75">
      <c r="A330" s="23">
        <v>329</v>
      </c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</row>
    <row r="331" spans="1:15" ht="12.75">
      <c r="A331" s="23">
        <v>330</v>
      </c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</row>
    <row r="332" spans="1:15" ht="12.75">
      <c r="A332" s="23">
        <v>331</v>
      </c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</row>
    <row r="333" spans="1:15" ht="12.75">
      <c r="A333" s="23">
        <v>332</v>
      </c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</row>
    <row r="334" spans="1:15" ht="12.75">
      <c r="A334" s="23">
        <v>333</v>
      </c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</row>
    <row r="335" spans="1:15" ht="12.75">
      <c r="A335" s="23">
        <v>334</v>
      </c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</row>
    <row r="336" spans="1:15" ht="12.75">
      <c r="A336" s="23">
        <v>335</v>
      </c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</row>
    <row r="337" spans="1:15" ht="12.75">
      <c r="A337" s="23">
        <v>336</v>
      </c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</row>
    <row r="338" spans="1:15" ht="12.75">
      <c r="A338" s="23">
        <v>337</v>
      </c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</row>
    <row r="339" spans="1:15" ht="12.75">
      <c r="A339" s="23">
        <v>338</v>
      </c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</row>
    <row r="340" spans="1:15" ht="12.75">
      <c r="A340" s="23">
        <v>339</v>
      </c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</row>
    <row r="341" spans="1:15" ht="12.75">
      <c r="A341" s="23">
        <v>340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</row>
    <row r="342" spans="1:15" ht="12.75">
      <c r="A342" s="23">
        <v>341</v>
      </c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</row>
    <row r="343" spans="1:15" ht="12.75">
      <c r="A343" s="23">
        <v>342</v>
      </c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</row>
    <row r="344" spans="1:15" ht="12.75">
      <c r="A344" s="23">
        <v>343</v>
      </c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</row>
    <row r="345" spans="1:15" ht="12.75">
      <c r="A345" s="23">
        <v>344</v>
      </c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</row>
    <row r="346" spans="1:15" ht="12.75">
      <c r="A346" s="23">
        <v>345</v>
      </c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</row>
    <row r="347" spans="1:15" ht="12.75">
      <c r="A347" s="23">
        <v>346</v>
      </c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</row>
    <row r="348" spans="1:15" ht="12.75">
      <c r="A348" s="23">
        <v>347</v>
      </c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</row>
    <row r="349" spans="1:15" ht="12.75">
      <c r="A349" s="23">
        <v>348</v>
      </c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</row>
    <row r="350" spans="1:15" ht="12.75">
      <c r="A350" s="23">
        <v>349</v>
      </c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</row>
    <row r="351" spans="1:15" ht="12.75">
      <c r="A351" s="23">
        <v>350</v>
      </c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</row>
    <row r="352" spans="1:15" ht="12.75">
      <c r="A352" s="23">
        <v>351</v>
      </c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</row>
    <row r="353" spans="1:15" ht="12.75">
      <c r="A353" s="23">
        <v>352</v>
      </c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</row>
    <row r="354" spans="1:15" ht="12.75">
      <c r="A354" s="23">
        <v>353</v>
      </c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</row>
    <row r="355" spans="1:15" ht="12.75">
      <c r="A355" s="23">
        <v>354</v>
      </c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</row>
    <row r="356" spans="1:15" ht="12.75">
      <c r="A356" s="23">
        <v>355</v>
      </c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</row>
    <row r="357" spans="1:15" ht="12.75">
      <c r="A357" s="23">
        <v>356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</row>
    <row r="358" spans="1:15" ht="12.75">
      <c r="A358" s="23">
        <v>357</v>
      </c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</row>
    <row r="359" spans="1:15" ht="12.75">
      <c r="A359" s="23">
        <v>358</v>
      </c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</row>
    <row r="360" spans="1:15" ht="12.75">
      <c r="A360" s="23">
        <v>359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</row>
    <row r="361" spans="1:15" ht="12.75">
      <c r="A361" s="23">
        <v>360</v>
      </c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</row>
    <row r="362" spans="1:15" ht="12.75">
      <c r="A362" s="23">
        <v>361</v>
      </c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</row>
    <row r="363" spans="1:15" ht="12.75">
      <c r="A363" s="23">
        <v>362</v>
      </c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</row>
    <row r="364" spans="1:15" ht="12.75">
      <c r="A364" s="23">
        <v>363</v>
      </c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</row>
    <row r="365" spans="1:15" ht="12.75">
      <c r="A365" s="23">
        <v>364</v>
      </c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</row>
    <row r="366" spans="1:15" ht="12.75">
      <c r="A366" s="23">
        <v>365</v>
      </c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</row>
    <row r="367" spans="1:15" ht="12.75">
      <c r="A367" s="23">
        <v>366</v>
      </c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</row>
    <row r="368" spans="1:15" ht="12.75">
      <c r="A368" s="23">
        <v>367</v>
      </c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</row>
    <row r="369" spans="1:15" ht="12.75">
      <c r="A369" s="23">
        <v>368</v>
      </c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</row>
    <row r="370" spans="1:15" ht="12.75">
      <c r="A370" s="23">
        <v>369</v>
      </c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</row>
    <row r="371" spans="1:15" ht="12.75">
      <c r="A371" s="23">
        <v>370</v>
      </c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</row>
    <row r="372" spans="1:15" ht="12.75">
      <c r="A372" s="23">
        <v>371</v>
      </c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</row>
    <row r="373" spans="1:15" ht="12.75">
      <c r="A373" s="23">
        <v>372</v>
      </c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</row>
    <row r="374" spans="1:15" ht="12.75">
      <c r="A374" s="23">
        <v>373</v>
      </c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</row>
    <row r="375" spans="1:15" ht="12.75">
      <c r="A375" s="23">
        <v>374</v>
      </c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</row>
    <row r="376" spans="1:15" ht="12.75">
      <c r="A376" s="23">
        <v>375</v>
      </c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</row>
    <row r="377" spans="1:15" ht="12.75">
      <c r="A377" s="23">
        <v>376</v>
      </c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</row>
    <row r="378" spans="1:15" ht="12.75">
      <c r="A378" s="23">
        <v>377</v>
      </c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</row>
    <row r="379" spans="1:15" ht="12.75">
      <c r="A379" s="23">
        <v>378</v>
      </c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</row>
    <row r="380" spans="1:15" ht="12.75">
      <c r="A380" s="23">
        <v>379</v>
      </c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</row>
    <row r="381" spans="1:15" ht="12.75">
      <c r="A381" s="23">
        <v>380</v>
      </c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</row>
    <row r="382" spans="1:15" ht="12.75">
      <c r="A382" s="23">
        <v>381</v>
      </c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</row>
    <row r="383" spans="1:15" ht="12.75">
      <c r="A383" s="23">
        <v>382</v>
      </c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</row>
    <row r="384" spans="1:15" ht="12.75">
      <c r="A384" s="23">
        <v>383</v>
      </c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</row>
    <row r="385" spans="1:15" ht="12.75">
      <c r="A385" s="23">
        <v>384</v>
      </c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</row>
    <row r="386" spans="1:15" ht="12.75">
      <c r="A386" s="23">
        <v>385</v>
      </c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</row>
    <row r="387" spans="1:15" ht="12.75">
      <c r="A387" s="23">
        <v>386</v>
      </c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</row>
    <row r="388" spans="1:15" ht="12.75">
      <c r="A388" s="23">
        <v>387</v>
      </c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</row>
    <row r="389" spans="1:15" ht="12.75">
      <c r="A389" s="23">
        <v>388</v>
      </c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</row>
    <row r="390" spans="1:15" ht="12.75">
      <c r="A390" s="23">
        <v>389</v>
      </c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</row>
    <row r="391" spans="1:15" ht="12.75">
      <c r="A391" s="23">
        <v>390</v>
      </c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</row>
    <row r="392" spans="1:15" ht="12.75">
      <c r="A392" s="23">
        <v>391</v>
      </c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</row>
    <row r="393" spans="1:15" ht="12.75">
      <c r="A393" s="23">
        <v>392</v>
      </c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</row>
    <row r="394" spans="1:15" ht="12.75">
      <c r="A394" s="23">
        <v>393</v>
      </c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</row>
    <row r="395" spans="1:15" ht="12.75">
      <c r="A395" s="23">
        <v>394</v>
      </c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</row>
    <row r="396" spans="1:15" ht="12.75">
      <c r="A396" s="23">
        <v>395</v>
      </c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</row>
    <row r="397" spans="1:15" ht="12.75">
      <c r="A397" s="23">
        <v>396</v>
      </c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</row>
    <row r="398" spans="1:15" ht="12.75">
      <c r="A398" s="23">
        <v>397</v>
      </c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</row>
    <row r="399" spans="1:15" ht="12.75">
      <c r="A399" s="23">
        <v>398</v>
      </c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</row>
    <row r="400" spans="1:15" ht="12.75">
      <c r="A400" s="23">
        <v>399</v>
      </c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</row>
    <row r="401" spans="1:15" ht="12.75">
      <c r="A401" s="23">
        <v>400</v>
      </c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</row>
    <row r="402" spans="1:15" ht="12.75">
      <c r="A402" s="23">
        <v>401</v>
      </c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</row>
    <row r="403" spans="1:15" ht="12.75">
      <c r="A403" s="23">
        <v>402</v>
      </c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</row>
    <row r="404" spans="1:15" ht="12.75">
      <c r="A404" s="23">
        <v>403</v>
      </c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</row>
    <row r="405" spans="1:15" ht="12.75">
      <c r="A405" s="23">
        <v>404</v>
      </c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</row>
    <row r="406" spans="1:15" ht="12.75">
      <c r="A406" s="23">
        <v>405</v>
      </c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</row>
    <row r="407" spans="1:15" ht="12.75">
      <c r="A407" s="23">
        <v>406</v>
      </c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</row>
    <row r="408" spans="1:15" ht="12.75">
      <c r="A408" s="23">
        <v>407</v>
      </c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</row>
    <row r="409" spans="1:15" ht="12.75">
      <c r="A409" s="23">
        <v>408</v>
      </c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</row>
    <row r="410" spans="1:15" ht="12.75">
      <c r="A410" s="23">
        <v>409</v>
      </c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</row>
    <row r="411" spans="1:15" ht="12.75">
      <c r="A411" s="23">
        <v>410</v>
      </c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</row>
    <row r="412" spans="1:15" ht="12.75">
      <c r="A412" s="23">
        <v>411</v>
      </c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</row>
    <row r="413" spans="1:15" ht="12.75">
      <c r="A413" s="23">
        <v>412</v>
      </c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</row>
    <row r="414" spans="1:15" ht="12.75">
      <c r="A414" s="23">
        <v>413</v>
      </c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</row>
    <row r="415" spans="1:15" ht="12.75">
      <c r="A415" s="23">
        <v>414</v>
      </c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</row>
    <row r="416" spans="1:15" ht="12.75">
      <c r="A416" s="23">
        <v>415</v>
      </c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</row>
    <row r="417" spans="1:15" ht="12.75">
      <c r="A417" s="23">
        <v>416</v>
      </c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</row>
    <row r="418" spans="1:15" ht="12.75">
      <c r="A418" s="23">
        <v>417</v>
      </c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</row>
    <row r="419" spans="1:15" ht="12.75">
      <c r="A419" s="23">
        <v>418</v>
      </c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</row>
    <row r="420" spans="1:15" ht="12.75">
      <c r="A420" s="23">
        <v>419</v>
      </c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</row>
    <row r="421" spans="1:15" ht="12.75">
      <c r="A421" s="23">
        <v>420</v>
      </c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</row>
    <row r="422" spans="1:15" ht="12.75">
      <c r="A422" s="23">
        <v>421</v>
      </c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</row>
    <row r="423" spans="1:15" ht="12.75">
      <c r="A423" s="23">
        <v>422</v>
      </c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</row>
    <row r="424" spans="1:15" ht="12.75">
      <c r="A424" s="23">
        <v>423</v>
      </c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</row>
    <row r="425" spans="1:15" ht="12.75">
      <c r="A425" s="23">
        <v>424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</row>
    <row r="426" spans="1:15" ht="12.75">
      <c r="A426" s="23">
        <v>425</v>
      </c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</row>
    <row r="427" spans="1:15" ht="12.75">
      <c r="A427" s="23">
        <v>426</v>
      </c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</row>
    <row r="428" spans="1:15" ht="12.75">
      <c r="A428" s="23">
        <v>427</v>
      </c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</row>
    <row r="429" spans="1:15" ht="12.75">
      <c r="A429" s="23">
        <v>428</v>
      </c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</row>
    <row r="430" spans="1:15" ht="12.75">
      <c r="A430" s="23">
        <v>429</v>
      </c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</row>
    <row r="431" spans="1:15" ht="12.75">
      <c r="A431" s="23">
        <v>430</v>
      </c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</row>
    <row r="432" spans="1:15" ht="12.75">
      <c r="A432" s="23">
        <v>431</v>
      </c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</row>
    <row r="433" spans="1:15" ht="12.75">
      <c r="A433" s="23">
        <v>432</v>
      </c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</row>
    <row r="434" spans="1:15" ht="12.75">
      <c r="A434" s="23">
        <v>433</v>
      </c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</row>
    <row r="435" spans="1:15" ht="12.75">
      <c r="A435" s="23">
        <v>434</v>
      </c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</row>
    <row r="436" spans="1:15" ht="12.75">
      <c r="A436" s="23">
        <v>435</v>
      </c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</row>
    <row r="437" spans="1:15" ht="12.75">
      <c r="A437" s="23">
        <v>436</v>
      </c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</row>
    <row r="438" spans="1:15" ht="12.75">
      <c r="A438" s="23">
        <v>437</v>
      </c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</row>
    <row r="439" spans="1:15" ht="12.75">
      <c r="A439" s="23">
        <v>438</v>
      </c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</row>
    <row r="440" spans="1:15" ht="12.75">
      <c r="A440" s="23">
        <v>439</v>
      </c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</row>
    <row r="441" spans="1:15" ht="12.75">
      <c r="A441" s="23">
        <v>440</v>
      </c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</row>
    <row r="442" spans="1:15" ht="12.75">
      <c r="A442" s="23">
        <v>441</v>
      </c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</row>
    <row r="443" spans="1:15" ht="12.75">
      <c r="A443" s="23">
        <v>442</v>
      </c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</row>
    <row r="444" spans="1:15" ht="12.75">
      <c r="A444" s="23">
        <v>443</v>
      </c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</row>
    <row r="445" spans="1:15" ht="12.75">
      <c r="A445" s="23">
        <v>444</v>
      </c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</row>
    <row r="446" spans="1:15" ht="12.75">
      <c r="A446" s="23">
        <v>445</v>
      </c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</row>
    <row r="447" spans="1:15" ht="12.75">
      <c r="A447" s="23">
        <v>446</v>
      </c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</row>
    <row r="448" spans="1:15" ht="12.75">
      <c r="A448" s="23">
        <v>447</v>
      </c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</row>
    <row r="449" spans="1:15" ht="12.75">
      <c r="A449" s="23">
        <v>448</v>
      </c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</row>
    <row r="450" spans="1:15" ht="12.75">
      <c r="A450" s="23">
        <v>449</v>
      </c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</row>
    <row r="451" spans="1:15" ht="12.75">
      <c r="A451" s="23">
        <v>450</v>
      </c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</row>
    <row r="452" spans="1:15" ht="12.75">
      <c r="A452" s="23">
        <v>451</v>
      </c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</row>
    <row r="453" spans="1:15" ht="12.75">
      <c r="A453" s="23">
        <v>452</v>
      </c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</row>
    <row r="454" spans="1:15" ht="12.75">
      <c r="A454" s="23">
        <v>453</v>
      </c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</row>
    <row r="455" spans="1:15" ht="12.75">
      <c r="A455" s="23">
        <v>454</v>
      </c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</row>
    <row r="456" spans="1:15" ht="12.75">
      <c r="A456" s="23">
        <v>455</v>
      </c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</row>
    <row r="457" spans="1:15" ht="12.75">
      <c r="A457" s="23">
        <v>456</v>
      </c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</row>
    <row r="458" spans="1:15" ht="12.75">
      <c r="A458" s="23">
        <v>457</v>
      </c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</row>
    <row r="459" spans="1:15" ht="12.75">
      <c r="A459" s="23">
        <v>458</v>
      </c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</row>
    <row r="460" spans="1:15" ht="12.75">
      <c r="A460" s="23">
        <v>459</v>
      </c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</row>
    <row r="461" spans="1:15" ht="12.75">
      <c r="A461" s="23">
        <v>460</v>
      </c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</row>
    <row r="462" spans="1:15" ht="12.75">
      <c r="A462" s="23">
        <v>461</v>
      </c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</row>
    <row r="463" spans="1:15" ht="12.75">
      <c r="A463" s="23">
        <v>462</v>
      </c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</row>
    <row r="464" spans="1:15" ht="12.75">
      <c r="A464" s="23">
        <v>463</v>
      </c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</row>
    <row r="465" spans="1:15" ht="12.75">
      <c r="A465" s="23">
        <v>464</v>
      </c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</row>
    <row r="466" spans="1:15" ht="12.75">
      <c r="A466" s="23">
        <v>465</v>
      </c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</row>
    <row r="467" spans="1:15" ht="12.75">
      <c r="A467" s="23">
        <v>466</v>
      </c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</row>
    <row r="468" spans="1:15" ht="12.75">
      <c r="A468" s="23">
        <v>467</v>
      </c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</row>
    <row r="469" spans="1:15" ht="12.75">
      <c r="A469" s="23">
        <v>468</v>
      </c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</row>
    <row r="470" spans="1:15" ht="12.75">
      <c r="A470" s="23">
        <v>469</v>
      </c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</row>
    <row r="471" spans="1:15" ht="12.75">
      <c r="A471" s="23">
        <v>470</v>
      </c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</row>
    <row r="472" spans="1:15" ht="12.75">
      <c r="A472" s="23">
        <v>471</v>
      </c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</row>
    <row r="473" spans="1:15" ht="12.75">
      <c r="A473" s="23">
        <v>472</v>
      </c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</row>
    <row r="474" spans="1:15" ht="12.75">
      <c r="A474" s="23">
        <v>473</v>
      </c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</row>
    <row r="475" spans="1:15" ht="12.75">
      <c r="A475" s="23">
        <v>474</v>
      </c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</row>
    <row r="476" spans="1:15" ht="12.75">
      <c r="A476" s="23">
        <v>475</v>
      </c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</row>
    <row r="477" spans="1:15" ht="12.75">
      <c r="A477" s="23">
        <v>476</v>
      </c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</row>
    <row r="478" spans="1:15" ht="12.75">
      <c r="A478" s="23">
        <v>477</v>
      </c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</row>
    <row r="479" spans="1:15" ht="12.75">
      <c r="A479" s="23">
        <v>478</v>
      </c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</row>
    <row r="480" spans="1:15" ht="12.75">
      <c r="A480" s="23">
        <v>479</v>
      </c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</row>
    <row r="481" spans="1:15" ht="12.75">
      <c r="A481" s="23">
        <v>480</v>
      </c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</row>
    <row r="482" spans="1:15" ht="12.75">
      <c r="A482" s="23">
        <v>481</v>
      </c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</row>
    <row r="483" spans="1:15" ht="12.75">
      <c r="A483" s="23">
        <v>482</v>
      </c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</row>
    <row r="484" spans="1:15" ht="12.75">
      <c r="A484" s="23">
        <v>483</v>
      </c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</row>
    <row r="485" spans="1:15" ht="12.75">
      <c r="A485" s="23">
        <v>484</v>
      </c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</row>
    <row r="486" spans="1:15" ht="12.75">
      <c r="A486" s="23">
        <v>485</v>
      </c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</row>
    <row r="487" spans="1:15" ht="12.75">
      <c r="A487" s="23">
        <v>486</v>
      </c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</row>
    <row r="488" spans="1:15" ht="12.75">
      <c r="A488" s="23">
        <v>487</v>
      </c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</row>
    <row r="489" spans="1:15" ht="12.75">
      <c r="A489" s="23">
        <v>488</v>
      </c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</row>
    <row r="490" spans="1:15" ht="12.75">
      <c r="A490" s="23">
        <v>489</v>
      </c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</row>
    <row r="491" spans="1:15" ht="12.75">
      <c r="A491" s="23">
        <v>490</v>
      </c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</row>
    <row r="492" spans="1:15" ht="12.75">
      <c r="A492" s="23">
        <v>491</v>
      </c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</row>
    <row r="493" spans="1:15" ht="12.75">
      <c r="A493" s="23">
        <v>492</v>
      </c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</row>
    <row r="494" spans="1:15" ht="12.75">
      <c r="A494" s="23">
        <v>493</v>
      </c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</row>
    <row r="495" spans="1:15" ht="12.75">
      <c r="A495" s="23">
        <v>494</v>
      </c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</row>
    <row r="496" spans="1:15" ht="12.75">
      <c r="A496" s="23">
        <v>495</v>
      </c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</row>
    <row r="497" spans="1:15" ht="12.75">
      <c r="A497" s="23">
        <v>496</v>
      </c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</row>
    <row r="498" spans="1:15" ht="12.75">
      <c r="A498" s="23">
        <v>497</v>
      </c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</row>
    <row r="499" spans="1:15" ht="12.75">
      <c r="A499" s="23">
        <v>498</v>
      </c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</row>
    <row r="500" spans="1:15" ht="12.75">
      <c r="A500" s="23">
        <v>499</v>
      </c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</row>
    <row r="501" spans="1:15" ht="12.75">
      <c r="A501" s="23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</row>
    <row r="502" spans="1:15" ht="12.75">
      <c r="A502" s="23">
        <v>501</v>
      </c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</row>
    <row r="503" spans="1:15" ht="12.75">
      <c r="A503" s="23">
        <v>502</v>
      </c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</row>
    <row r="504" spans="1:15" ht="12.75">
      <c r="A504" s="23">
        <v>503</v>
      </c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</row>
    <row r="505" spans="1:15" ht="12.75">
      <c r="A505" s="23">
        <v>504</v>
      </c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</row>
    <row r="506" spans="1:15" ht="12.75">
      <c r="A506" s="23">
        <v>505</v>
      </c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</row>
    <row r="507" spans="1:15" ht="12.75">
      <c r="A507" s="23">
        <v>506</v>
      </c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</row>
    <row r="508" spans="1:15" ht="12.75">
      <c r="A508" s="23">
        <v>507</v>
      </c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</row>
    <row r="509" spans="1:15" ht="12.75">
      <c r="A509" s="23">
        <v>508</v>
      </c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</row>
    <row r="510" spans="1:15" ht="12.75">
      <c r="A510" s="23">
        <v>509</v>
      </c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</row>
    <row r="511" spans="1:15" ht="12.75">
      <c r="A511" s="23">
        <v>510</v>
      </c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</row>
    <row r="512" spans="1:15" ht="12.75">
      <c r="A512" s="23">
        <v>511</v>
      </c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</row>
    <row r="513" spans="1:15" ht="12.75">
      <c r="A513" s="23">
        <v>512</v>
      </c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</row>
    <row r="514" spans="1:15" ht="12.75">
      <c r="A514" s="23">
        <v>513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</row>
    <row r="515" spans="1:15" ht="12.75">
      <c r="A515" s="23">
        <v>514</v>
      </c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</row>
    <row r="516" spans="1:15" ht="12.75">
      <c r="A516" s="23">
        <v>515</v>
      </c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</row>
    <row r="517" spans="1:15" ht="12.75">
      <c r="A517" s="23">
        <v>516</v>
      </c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</row>
    <row r="518" spans="1:15" ht="12.75">
      <c r="A518" s="23">
        <v>517</v>
      </c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</row>
    <row r="519" spans="1:15" ht="12.75">
      <c r="A519" s="23">
        <v>518</v>
      </c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</row>
    <row r="520" spans="1:15" ht="12.75">
      <c r="A520" s="23">
        <v>519</v>
      </c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</row>
    <row r="521" spans="1:15" ht="12.75">
      <c r="A521" s="23">
        <v>520</v>
      </c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</row>
    <row r="522" spans="1:15" ht="12.75">
      <c r="A522" s="23">
        <v>521</v>
      </c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</row>
    <row r="523" spans="1:15" ht="12.75">
      <c r="A523" s="23">
        <v>522</v>
      </c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</row>
    <row r="524" spans="1:15" ht="12.75">
      <c r="A524" s="23">
        <v>523</v>
      </c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</row>
    <row r="525" spans="1:15" ht="12.75">
      <c r="A525" s="23">
        <v>524</v>
      </c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</row>
    <row r="526" spans="1:15" ht="12.75">
      <c r="A526" s="23">
        <v>525</v>
      </c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</row>
    <row r="527" spans="1:15" ht="12.75">
      <c r="A527" s="23">
        <v>526</v>
      </c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</row>
    <row r="528" spans="1:15" ht="12.75">
      <c r="A528" s="23">
        <v>527</v>
      </c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</row>
    <row r="529" spans="1:15" ht="12.75">
      <c r="A529" s="23">
        <v>528</v>
      </c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</row>
    <row r="530" spans="1:15" ht="12.75">
      <c r="A530" s="23">
        <v>529</v>
      </c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</row>
    <row r="531" spans="1:15" ht="12.75">
      <c r="A531" s="23">
        <v>530</v>
      </c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</row>
    <row r="532" spans="1:15" ht="12.75">
      <c r="A532" s="23">
        <v>531</v>
      </c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</row>
    <row r="533" spans="1:15" ht="12.75">
      <c r="A533" s="23">
        <v>532</v>
      </c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</row>
    <row r="534" spans="1:15" ht="12.75">
      <c r="A534" s="23">
        <v>533</v>
      </c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</row>
    <row r="535" spans="1:15" ht="12.75">
      <c r="A535" s="23">
        <v>534</v>
      </c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</row>
    <row r="536" spans="1:15" ht="12.75">
      <c r="A536" s="23">
        <v>535</v>
      </c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</row>
    <row r="537" spans="1:15" ht="12.75">
      <c r="A537" s="23">
        <v>536</v>
      </c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</row>
    <row r="538" spans="1:15" ht="12.75">
      <c r="A538" s="23">
        <v>537</v>
      </c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</row>
    <row r="539" spans="1:15" ht="12.75">
      <c r="A539" s="23">
        <v>538</v>
      </c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</row>
    <row r="540" spans="1:15" ht="12.75">
      <c r="A540" s="23">
        <v>539</v>
      </c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</row>
    <row r="541" spans="1:15" ht="12.75">
      <c r="A541" s="23">
        <v>540</v>
      </c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</row>
    <row r="542" spans="1:15" ht="12.75">
      <c r="A542" s="23">
        <v>541</v>
      </c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</row>
    <row r="543" spans="1:15" ht="12.75">
      <c r="A543" s="23">
        <v>542</v>
      </c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</row>
    <row r="544" spans="1:15" ht="12.75">
      <c r="A544" s="23">
        <v>543</v>
      </c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</row>
    <row r="545" spans="1:15" ht="12.75">
      <c r="A545" s="23">
        <v>544</v>
      </c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</row>
    <row r="546" spans="1:15" ht="12.75">
      <c r="A546" s="23">
        <v>545</v>
      </c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</row>
    <row r="547" spans="1:15" ht="12.75">
      <c r="A547" s="23">
        <v>546</v>
      </c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</row>
    <row r="548" spans="1:15" ht="12.75">
      <c r="A548" s="23">
        <v>547</v>
      </c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</row>
    <row r="549" spans="1:15" ht="12.75">
      <c r="A549" s="23">
        <v>548</v>
      </c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</row>
    <row r="550" spans="1:15" ht="12.75">
      <c r="A550" s="23">
        <v>549</v>
      </c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</row>
    <row r="551" spans="1:15" ht="12.75">
      <c r="A551" s="23">
        <v>550</v>
      </c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</row>
    <row r="552" spans="1:15" ht="12.75">
      <c r="A552" s="23">
        <v>551</v>
      </c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</row>
    <row r="553" spans="1:15" ht="12.75">
      <c r="A553" s="23">
        <v>552</v>
      </c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</row>
    <row r="554" spans="1:15" ht="12.75">
      <c r="A554" s="23">
        <v>553</v>
      </c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</row>
    <row r="555" spans="1:15" ht="12.75">
      <c r="A555" s="23">
        <v>554</v>
      </c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</row>
    <row r="556" spans="1:15" ht="12.75">
      <c r="A556" s="23">
        <v>555</v>
      </c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</row>
    <row r="557" spans="1:15" ht="12.75">
      <c r="A557" s="23">
        <v>556</v>
      </c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</row>
    <row r="558" spans="1:15" ht="12.75">
      <c r="A558" s="23">
        <v>557</v>
      </c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</row>
    <row r="559" spans="1:15" ht="12.75">
      <c r="A559" s="23">
        <v>558</v>
      </c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</row>
    <row r="560" spans="1:15" ht="12.75">
      <c r="A560" s="23">
        <v>559</v>
      </c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</row>
    <row r="561" spans="1:15" ht="12.75">
      <c r="A561" s="23">
        <v>560</v>
      </c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</row>
    <row r="562" spans="1:15" ht="12.75">
      <c r="A562" s="23">
        <v>561</v>
      </c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</row>
    <row r="563" spans="1:15" ht="12.75">
      <c r="A563" s="23">
        <v>562</v>
      </c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</row>
    <row r="564" spans="1:15" ht="12.75">
      <c r="A564" s="23">
        <v>563</v>
      </c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</row>
    <row r="565" spans="1:15" ht="12.75">
      <c r="A565" s="23">
        <v>564</v>
      </c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</row>
    <row r="566" spans="1:15" ht="12.75">
      <c r="A566" s="23">
        <v>565</v>
      </c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</row>
    <row r="567" spans="1:15" ht="12.75">
      <c r="A567" s="23">
        <v>566</v>
      </c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</row>
    <row r="568" spans="1:15" ht="12.75">
      <c r="A568" s="23">
        <v>567</v>
      </c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</row>
    <row r="569" spans="1:15" ht="12.75">
      <c r="A569" s="23">
        <v>568</v>
      </c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</row>
    <row r="570" spans="1:15" ht="12.75">
      <c r="A570" s="23">
        <v>569</v>
      </c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</row>
    <row r="571" spans="1:15" ht="12.75">
      <c r="A571" s="23">
        <v>570</v>
      </c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</row>
    <row r="572" spans="1:15" ht="12.75">
      <c r="A572" s="23">
        <v>571</v>
      </c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</row>
    <row r="573" spans="1:15" ht="12.75">
      <c r="A573" s="23">
        <v>572</v>
      </c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</row>
    <row r="574" spans="1:15" ht="12.75">
      <c r="A574" s="23">
        <v>573</v>
      </c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</row>
    <row r="575" spans="1:15" ht="12.75">
      <c r="A575" s="23">
        <v>574</v>
      </c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</row>
    <row r="576" spans="1:15" ht="12.75">
      <c r="A576" s="23">
        <v>575</v>
      </c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</row>
    <row r="577" spans="1:15" ht="12.75">
      <c r="A577" s="23">
        <v>576</v>
      </c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</row>
    <row r="578" spans="1:15" ht="12.75">
      <c r="A578" s="23">
        <v>577</v>
      </c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</row>
    <row r="579" spans="1:15" ht="12.75">
      <c r="A579" s="23">
        <v>578</v>
      </c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</row>
    <row r="580" spans="1:15" ht="12.75">
      <c r="A580" s="23">
        <v>579</v>
      </c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</row>
    <row r="581" spans="1:15" ht="12.75">
      <c r="A581" s="23">
        <v>580</v>
      </c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</row>
    <row r="582" spans="1:15" ht="12.75">
      <c r="A582" s="23">
        <v>581</v>
      </c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</row>
    <row r="583" spans="1:15" ht="12.75">
      <c r="A583" s="23">
        <v>582</v>
      </c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</row>
    <row r="584" spans="1:15" ht="12.75">
      <c r="A584" s="23">
        <v>583</v>
      </c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</row>
    <row r="585" spans="1:15" ht="12.75">
      <c r="A585" s="23">
        <v>584</v>
      </c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</row>
    <row r="586" spans="1:15" ht="12.75">
      <c r="A586" s="23">
        <v>585</v>
      </c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</row>
    <row r="587" spans="1:15" ht="12.75">
      <c r="A587" s="23">
        <v>586</v>
      </c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</row>
    <row r="588" spans="1:15" ht="12.75">
      <c r="A588" s="23">
        <v>587</v>
      </c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</row>
    <row r="589" spans="1:15" ht="12.75">
      <c r="A589" s="23">
        <v>588</v>
      </c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</row>
    <row r="590" spans="1:15" ht="12.75">
      <c r="A590" s="23">
        <v>589</v>
      </c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</row>
    <row r="591" spans="1:15" ht="12.75">
      <c r="A591" s="23">
        <v>590</v>
      </c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</row>
    <row r="592" spans="1:15" ht="12.75">
      <c r="A592" s="23">
        <v>591</v>
      </c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</row>
    <row r="593" spans="1:15" ht="12.75">
      <c r="A593" s="23">
        <v>592</v>
      </c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</row>
    <row r="594" spans="1:15" ht="12.75">
      <c r="A594" s="23">
        <v>593</v>
      </c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</row>
    <row r="595" spans="1:15" ht="12.75">
      <c r="A595" s="23">
        <v>594</v>
      </c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</row>
    <row r="596" spans="1:15" ht="12.75">
      <c r="A596" s="23">
        <v>595</v>
      </c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</row>
    <row r="597" spans="1:15" ht="12.75">
      <c r="A597" s="23">
        <v>596</v>
      </c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</row>
    <row r="598" spans="1:15" ht="12.75">
      <c r="A598" s="23">
        <v>597</v>
      </c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</row>
    <row r="599" spans="1:15" ht="12.75">
      <c r="A599" s="23">
        <v>598</v>
      </c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</row>
    <row r="600" spans="1:15" ht="12.75">
      <c r="A600" s="23">
        <v>599</v>
      </c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</row>
    <row r="601" spans="1:15" ht="12.75">
      <c r="A601" s="23">
        <v>600</v>
      </c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</row>
    <row r="602" spans="1:15" ht="12.75">
      <c r="A602" s="23">
        <v>601</v>
      </c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</row>
    <row r="603" spans="1:15" ht="12.75">
      <c r="A603" s="23">
        <v>602</v>
      </c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</row>
    <row r="604" spans="1:15" ht="12.75">
      <c r="A604" s="23">
        <v>603</v>
      </c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</row>
    <row r="605" spans="1:15" ht="12.75">
      <c r="A605" s="23">
        <v>604</v>
      </c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</row>
    <row r="606" spans="1:15" ht="12.75">
      <c r="A606" s="23">
        <v>605</v>
      </c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</row>
    <row r="607" spans="1:15" ht="12.75">
      <c r="A607" s="23">
        <v>606</v>
      </c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</row>
    <row r="608" spans="1:15" ht="12.75">
      <c r="A608" s="23">
        <v>607</v>
      </c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</row>
    <row r="609" spans="1:15" ht="12.75">
      <c r="A609" s="23">
        <v>608</v>
      </c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</row>
    <row r="610" spans="1:15" ht="12.75">
      <c r="A610" s="23">
        <v>609</v>
      </c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</row>
    <row r="611" spans="1:15" ht="12.75">
      <c r="A611" s="23">
        <v>610</v>
      </c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</row>
    <row r="612" spans="1:15" ht="12.75">
      <c r="A612" s="23">
        <v>611</v>
      </c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</row>
    <row r="613" spans="1:15" ht="12.75">
      <c r="A613" s="23">
        <v>612</v>
      </c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</row>
    <row r="614" spans="1:15" ht="12.75">
      <c r="A614" s="23">
        <v>613</v>
      </c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</row>
    <row r="615" spans="1:15" ht="12.75">
      <c r="A615" s="23">
        <v>614</v>
      </c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</row>
    <row r="616" spans="1:15" ht="12.75">
      <c r="A616" s="23">
        <v>615</v>
      </c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</row>
    <row r="617" spans="1:15" ht="12.75">
      <c r="A617" s="23">
        <v>616</v>
      </c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</row>
    <row r="618" spans="1:15" ht="12.75">
      <c r="A618" s="23">
        <v>617</v>
      </c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</row>
    <row r="619" spans="1:15" ht="12.75">
      <c r="A619" s="23">
        <v>618</v>
      </c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</row>
    <row r="620" spans="1:15" ht="12.75">
      <c r="A620" s="23">
        <v>619</v>
      </c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</row>
    <row r="621" spans="1:15" ht="12.75">
      <c r="A621" s="23">
        <v>620</v>
      </c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</row>
    <row r="622" spans="1:15" ht="12.75">
      <c r="A622" s="23">
        <v>621</v>
      </c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</row>
    <row r="623" spans="1:15" ht="12.75">
      <c r="A623" s="23">
        <v>622</v>
      </c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</row>
    <row r="624" spans="1:15" ht="12.75">
      <c r="A624" s="23">
        <v>623</v>
      </c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</row>
    <row r="625" spans="1:15" ht="12.75">
      <c r="A625" s="23">
        <v>624</v>
      </c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</row>
    <row r="626" spans="1:15" ht="12.75">
      <c r="A626" s="23">
        <v>625</v>
      </c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</row>
    <row r="627" spans="1:15" ht="12.75">
      <c r="A627" s="23">
        <v>626</v>
      </c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</row>
    <row r="628" spans="1:15" ht="12.75">
      <c r="A628" s="23">
        <v>627</v>
      </c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</row>
    <row r="629" spans="1:15" ht="12.75">
      <c r="A629" s="23">
        <v>628</v>
      </c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</row>
    <row r="630" spans="1:15" ht="12.75">
      <c r="A630" s="23">
        <v>629</v>
      </c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</row>
    <row r="631" spans="1:15" ht="12.75">
      <c r="A631" s="23">
        <v>630</v>
      </c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</row>
    <row r="632" spans="1:15" ht="12.75">
      <c r="A632" s="23">
        <v>631</v>
      </c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</row>
    <row r="633" spans="1:15" ht="12.75">
      <c r="A633" s="23">
        <v>632</v>
      </c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</row>
    <row r="634" spans="1:15" ht="12.75">
      <c r="A634" s="23">
        <v>633</v>
      </c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</row>
    <row r="635" spans="1:15" ht="12.75">
      <c r="A635" s="23">
        <v>634</v>
      </c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</row>
    <row r="636" spans="1:15" ht="12.75">
      <c r="A636" s="23">
        <v>635</v>
      </c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</row>
    <row r="637" spans="1:15" ht="12.75">
      <c r="A637" s="23">
        <v>636</v>
      </c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</row>
    <row r="638" spans="1:15" ht="12.75">
      <c r="A638" s="23">
        <v>637</v>
      </c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</row>
    <row r="639" spans="1:15" ht="12.75">
      <c r="A639" s="23">
        <v>638</v>
      </c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</row>
    <row r="640" spans="1:15" ht="12.75">
      <c r="A640" s="23">
        <v>639</v>
      </c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</row>
    <row r="641" spans="1:15" ht="12.75">
      <c r="A641" s="23">
        <v>640</v>
      </c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</row>
    <row r="642" spans="1:15" ht="12.75">
      <c r="A642" s="23">
        <v>641</v>
      </c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</row>
    <row r="643" spans="1:15" ht="12.75">
      <c r="A643" s="23">
        <v>642</v>
      </c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</row>
    <row r="644" spans="1:15" ht="12.75">
      <c r="A644" s="23">
        <v>643</v>
      </c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</row>
    <row r="645" spans="1:15" ht="12.75">
      <c r="A645" s="23">
        <v>644</v>
      </c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</row>
    <row r="646" spans="1:15" ht="12.75">
      <c r="A646" s="23">
        <v>645</v>
      </c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</row>
    <row r="647" spans="1:15" ht="12.75">
      <c r="A647" s="23">
        <v>646</v>
      </c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</row>
    <row r="648" spans="1:15" ht="12.75">
      <c r="A648" s="23">
        <v>647</v>
      </c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</row>
    <row r="649" spans="1:15" ht="12.75">
      <c r="A649" s="23">
        <v>648</v>
      </c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</row>
    <row r="650" spans="1:15" ht="12.75">
      <c r="A650" s="23">
        <v>649</v>
      </c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</row>
    <row r="651" spans="1:15" ht="12.75">
      <c r="A651" s="23">
        <v>650</v>
      </c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</row>
    <row r="652" spans="1:15" ht="12.75">
      <c r="A652" s="23">
        <v>651</v>
      </c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</row>
    <row r="653" spans="1:15" ht="12.75">
      <c r="A653" s="23">
        <v>652</v>
      </c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</row>
    <row r="654" spans="1:15" ht="12.75">
      <c r="A654" s="23">
        <v>653</v>
      </c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</row>
    <row r="655" spans="1:15" ht="12.75">
      <c r="A655" s="23">
        <v>654</v>
      </c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</row>
    <row r="656" spans="1:15" ht="12.75">
      <c r="A656" s="23">
        <v>655</v>
      </c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</row>
    <row r="657" spans="1:15" ht="12.75">
      <c r="A657" s="23">
        <v>656</v>
      </c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</row>
    <row r="658" spans="1:15" ht="12.75">
      <c r="A658" s="23">
        <v>657</v>
      </c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</row>
    <row r="659" spans="1:15" ht="12.75">
      <c r="A659" s="23">
        <v>658</v>
      </c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</row>
    <row r="660" spans="1:15" ht="12.75">
      <c r="A660" s="23">
        <v>659</v>
      </c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</row>
    <row r="661" spans="1:15" ht="12.75">
      <c r="A661" s="23">
        <v>660</v>
      </c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</row>
    <row r="662" spans="1:15" ht="12.75">
      <c r="A662" s="23">
        <v>661</v>
      </c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</row>
    <row r="663" spans="1:15" ht="12.75">
      <c r="A663" s="23">
        <v>662</v>
      </c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</row>
    <row r="664" spans="1:15" ht="12.75">
      <c r="A664" s="23">
        <v>663</v>
      </c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</row>
    <row r="665" spans="1:15" ht="12.75">
      <c r="A665" s="23">
        <v>664</v>
      </c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</row>
    <row r="666" spans="1:15" ht="12.75">
      <c r="A666" s="23">
        <v>665</v>
      </c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</row>
    <row r="667" spans="1:15" ht="12.75">
      <c r="A667" s="23">
        <v>666</v>
      </c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</row>
    <row r="668" spans="1:15" ht="12.75">
      <c r="A668" s="23">
        <v>667</v>
      </c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</row>
    <row r="669" spans="1:15" ht="12.75">
      <c r="A669" s="23">
        <v>668</v>
      </c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</row>
    <row r="670" spans="1:15" ht="12.75">
      <c r="A670" s="23">
        <v>669</v>
      </c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</row>
    <row r="671" spans="1:15" ht="12.75">
      <c r="A671" s="23">
        <v>670</v>
      </c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</row>
    <row r="672" spans="1:15" ht="12.75">
      <c r="A672" s="23">
        <v>671</v>
      </c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</row>
    <row r="673" spans="1:15" ht="12.75">
      <c r="A673" s="23">
        <v>672</v>
      </c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</row>
    <row r="674" spans="1:15" ht="12.75">
      <c r="A674" s="23">
        <v>673</v>
      </c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</row>
    <row r="675" spans="1:15" ht="12.75">
      <c r="A675" s="23">
        <v>674</v>
      </c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</row>
    <row r="676" spans="1:15" ht="12.75">
      <c r="A676" s="23">
        <v>675</v>
      </c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</row>
    <row r="677" spans="1:15" ht="12.75">
      <c r="A677" s="23">
        <v>676</v>
      </c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</row>
    <row r="678" spans="1:15" ht="12.75">
      <c r="A678" s="23">
        <v>677</v>
      </c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</row>
    <row r="679" spans="1:15" ht="12.75">
      <c r="A679" s="23">
        <v>678</v>
      </c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</row>
    <row r="680" spans="1:15" ht="12.75">
      <c r="A680" s="23">
        <v>679</v>
      </c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</row>
    <row r="681" spans="1:15" ht="12.75">
      <c r="A681" s="23">
        <v>680</v>
      </c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</row>
    <row r="682" spans="1:15" ht="12.75">
      <c r="A682" s="23">
        <v>681</v>
      </c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</row>
    <row r="683" spans="1:15" ht="12.75">
      <c r="A683" s="23">
        <v>682</v>
      </c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</row>
    <row r="684" spans="1:15" ht="12.75">
      <c r="A684" s="23">
        <v>683</v>
      </c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</row>
    <row r="685" spans="1:15" ht="12.75">
      <c r="A685" s="23">
        <v>684</v>
      </c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</row>
    <row r="686" spans="1:15" ht="12.75">
      <c r="A686" s="23">
        <v>685</v>
      </c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</row>
    <row r="687" spans="1:15" ht="12.75">
      <c r="A687" s="23">
        <v>686</v>
      </c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</row>
    <row r="688" spans="1:15" ht="12.75">
      <c r="A688" s="23">
        <v>687</v>
      </c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</row>
    <row r="689" spans="1:15" ht="12.75">
      <c r="A689" s="23">
        <v>688</v>
      </c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</row>
    <row r="690" spans="1:15" ht="12.75">
      <c r="A690" s="23">
        <v>689</v>
      </c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</row>
    <row r="691" spans="1:15" ht="12.75">
      <c r="A691" s="23">
        <v>690</v>
      </c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</row>
    <row r="692" spans="1:15" ht="12.75">
      <c r="A692" s="23">
        <v>691</v>
      </c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</row>
    <row r="693" spans="1:15" ht="12.75">
      <c r="A693" s="23">
        <v>692</v>
      </c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</row>
    <row r="694" spans="1:15" ht="12.75">
      <c r="A694" s="23">
        <v>693</v>
      </c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</row>
    <row r="695" spans="1:15" ht="12.75">
      <c r="A695" s="23">
        <v>694</v>
      </c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</row>
    <row r="696" spans="1:15" ht="12.75">
      <c r="A696" s="23">
        <v>695</v>
      </c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</row>
    <row r="697" spans="1:15" ht="12.75">
      <c r="A697" s="23">
        <v>696</v>
      </c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</row>
    <row r="698" spans="1:15" ht="12.75">
      <c r="A698" s="23">
        <v>697</v>
      </c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</row>
    <row r="699" spans="1:15" ht="12.75">
      <c r="A699" s="23">
        <v>698</v>
      </c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</row>
    <row r="700" spans="1:15" ht="12.75">
      <c r="A700" s="23">
        <v>699</v>
      </c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</row>
    <row r="701" spans="1:15" ht="12.75">
      <c r="A701" s="23">
        <v>700</v>
      </c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</row>
    <row r="702" spans="1:15" ht="12.75">
      <c r="A702" s="23">
        <v>701</v>
      </c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</row>
    <row r="703" spans="1:15" ht="12.75">
      <c r="A703" s="23">
        <v>702</v>
      </c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</row>
    <row r="704" spans="1:15" ht="12.75">
      <c r="A704" s="23">
        <v>703</v>
      </c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</row>
    <row r="705" spans="1:15" ht="12.75">
      <c r="A705" s="23">
        <v>704</v>
      </c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</row>
    <row r="706" spans="1:15" ht="12.75">
      <c r="A706" s="23">
        <v>705</v>
      </c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</row>
    <row r="707" spans="1:15" ht="12.75">
      <c r="A707" s="23">
        <v>706</v>
      </c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</row>
    <row r="708" spans="1:15" ht="12.75">
      <c r="A708" s="23">
        <v>707</v>
      </c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</row>
    <row r="709" spans="1:15" ht="12.75">
      <c r="A709" s="23">
        <v>708</v>
      </c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</row>
    <row r="710" spans="1:15" ht="12.75">
      <c r="A710" s="23">
        <v>709</v>
      </c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</row>
    <row r="711" spans="1:15" ht="12.75">
      <c r="A711" s="23">
        <v>710</v>
      </c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</row>
    <row r="712" spans="1:15" ht="12.75">
      <c r="A712" s="23">
        <v>711</v>
      </c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</row>
    <row r="713" spans="1:15" ht="12.75">
      <c r="A713" s="23">
        <v>712</v>
      </c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</row>
    <row r="714" spans="1:15" ht="12.75">
      <c r="A714" s="23">
        <v>713</v>
      </c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</row>
    <row r="715" spans="1:15" ht="12.75">
      <c r="A715" s="23">
        <v>714</v>
      </c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</row>
    <row r="716" spans="1:15" ht="12.75">
      <c r="A716" s="23">
        <v>715</v>
      </c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</row>
    <row r="717" spans="1:15" ht="12.75">
      <c r="A717" s="23">
        <v>716</v>
      </c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</row>
    <row r="718" spans="1:15" ht="12.75">
      <c r="A718" s="23">
        <v>717</v>
      </c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</row>
    <row r="719" spans="1:15" ht="12.75">
      <c r="A719" s="23">
        <v>718</v>
      </c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</row>
    <row r="720" spans="1:15" ht="12.75">
      <c r="A720" s="23">
        <v>719</v>
      </c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</row>
    <row r="721" spans="1:15" ht="12.75">
      <c r="A721" s="23">
        <v>720</v>
      </c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</row>
    <row r="722" spans="1:15" ht="12.75">
      <c r="A722" s="23">
        <v>721</v>
      </c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</row>
    <row r="723" spans="1:15" ht="12.75">
      <c r="A723" s="23">
        <v>722</v>
      </c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</row>
    <row r="724" spans="1:15" ht="12.75">
      <c r="A724" s="23">
        <v>723</v>
      </c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</row>
    <row r="725" spans="1:15" ht="12.75">
      <c r="A725" s="23">
        <v>724</v>
      </c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</row>
    <row r="726" spans="1:15" ht="12.75">
      <c r="A726" s="23">
        <v>725</v>
      </c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</row>
    <row r="727" spans="1:15" ht="12.75">
      <c r="A727" s="23">
        <v>726</v>
      </c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</row>
    <row r="728" spans="1:15" ht="12.75">
      <c r="A728" s="23">
        <v>727</v>
      </c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</row>
    <row r="729" spans="1:15" ht="12.75">
      <c r="A729" s="23">
        <v>728</v>
      </c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</row>
    <row r="730" spans="1:15" ht="12.75">
      <c r="A730" s="23">
        <v>729</v>
      </c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</row>
    <row r="731" spans="1:15" ht="12.75">
      <c r="A731" s="23">
        <v>730</v>
      </c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</row>
    <row r="732" spans="1:15" ht="12.75">
      <c r="A732" s="23">
        <v>731</v>
      </c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</row>
    <row r="733" spans="1:15" ht="12.75">
      <c r="A733" s="23">
        <v>732</v>
      </c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</row>
    <row r="734" spans="1:15" ht="12.75">
      <c r="A734" s="23">
        <v>733</v>
      </c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</row>
    <row r="735" spans="1:15" ht="12.75">
      <c r="A735" s="23">
        <v>734</v>
      </c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</row>
    <row r="736" spans="1:15" ht="12.75">
      <c r="A736" s="23">
        <v>735</v>
      </c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</row>
    <row r="737" spans="1:15" ht="12.75">
      <c r="A737" s="23">
        <v>736</v>
      </c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</row>
    <row r="738" spans="1:15" ht="12.75">
      <c r="A738" s="23">
        <v>737</v>
      </c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</row>
    <row r="739" spans="1:15" ht="12.75">
      <c r="A739" s="23">
        <v>738</v>
      </c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</row>
    <row r="740" spans="1:15" ht="12.75">
      <c r="A740" s="23">
        <v>739</v>
      </c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</row>
    <row r="741" spans="1:15" ht="12.75">
      <c r="A741" s="23">
        <v>740</v>
      </c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</row>
    <row r="742" spans="1:15" ht="12.75">
      <c r="A742" s="23">
        <v>741</v>
      </c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</row>
    <row r="743" spans="1:15" ht="12.75">
      <c r="A743" s="23">
        <v>742</v>
      </c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</row>
    <row r="744" spans="1:15" ht="12.75">
      <c r="A744" s="23">
        <v>743</v>
      </c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</row>
    <row r="745" spans="1:15" ht="12.75">
      <c r="A745" s="23">
        <v>744</v>
      </c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</row>
    <row r="746" spans="1:15" ht="12.75">
      <c r="A746" s="23">
        <v>745</v>
      </c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</row>
    <row r="747" spans="1:15" ht="12.75">
      <c r="A747" s="23">
        <v>746</v>
      </c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</row>
    <row r="748" spans="1:15" ht="12.75">
      <c r="A748" s="23">
        <v>747</v>
      </c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</row>
    <row r="749" spans="1:15" ht="12.75">
      <c r="A749" s="23">
        <v>748</v>
      </c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</row>
    <row r="750" spans="1:15" ht="12.75">
      <c r="A750" s="23">
        <v>749</v>
      </c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</row>
    <row r="751" spans="1:15" ht="12.75">
      <c r="A751" s="23">
        <v>750</v>
      </c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</row>
    <row r="752" spans="1:15" ht="12.75">
      <c r="A752" s="23">
        <v>751</v>
      </c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</row>
    <row r="753" spans="1:15" ht="12.75">
      <c r="A753" s="23">
        <v>752</v>
      </c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</row>
    <row r="754" spans="1:15" ht="12.75">
      <c r="A754" s="23">
        <v>753</v>
      </c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</row>
    <row r="755" spans="1:15" ht="12.75">
      <c r="A755" s="23">
        <v>754</v>
      </c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</row>
    <row r="756" spans="1:15" ht="12.75">
      <c r="A756" s="23">
        <v>755</v>
      </c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</row>
    <row r="757" spans="1:15" ht="12.75">
      <c r="A757" s="23">
        <v>756</v>
      </c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</row>
    <row r="758" spans="1:15" ht="12.75">
      <c r="A758" s="23">
        <v>757</v>
      </c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</row>
    <row r="759" spans="1:15" ht="12.75">
      <c r="A759" s="23">
        <v>758</v>
      </c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</row>
    <row r="760" spans="1:15" ht="12.75">
      <c r="A760" s="23">
        <v>759</v>
      </c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</row>
    <row r="761" spans="1:15" ht="12.75">
      <c r="A761" s="23">
        <v>760</v>
      </c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</row>
    <row r="762" spans="1:15" ht="12.75">
      <c r="A762" s="23">
        <v>761</v>
      </c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</row>
    <row r="763" spans="1:15" ht="12.75">
      <c r="A763" s="23">
        <v>762</v>
      </c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</row>
    <row r="764" spans="1:15" ht="12.75">
      <c r="A764" s="23">
        <v>763</v>
      </c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</row>
    <row r="765" spans="1:15" ht="12.75">
      <c r="A765" s="23">
        <v>764</v>
      </c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</row>
    <row r="766" spans="1:15" ht="12.75">
      <c r="A766" s="23">
        <v>765</v>
      </c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</row>
    <row r="767" spans="1:15" ht="12.75">
      <c r="A767" s="23">
        <v>766</v>
      </c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</row>
    <row r="768" spans="1:15" ht="12.75">
      <c r="A768" s="23">
        <v>767</v>
      </c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</row>
    <row r="769" spans="1:15" ht="12.75">
      <c r="A769" s="23">
        <v>768</v>
      </c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</row>
    <row r="770" spans="1:15" ht="12.75">
      <c r="A770" s="23">
        <v>769</v>
      </c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</row>
    <row r="771" spans="1:15" ht="12.75">
      <c r="A771" s="23">
        <v>770</v>
      </c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</row>
    <row r="772" spans="1:15" ht="12.75">
      <c r="A772" s="23">
        <v>771</v>
      </c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</row>
    <row r="773" spans="1:15" ht="12.75">
      <c r="A773" s="23">
        <v>772</v>
      </c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</row>
    <row r="774" spans="1:15" ht="12.75">
      <c r="A774" s="23">
        <v>773</v>
      </c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</row>
    <row r="775" spans="1:15" ht="12.75">
      <c r="A775" s="23">
        <v>774</v>
      </c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</row>
    <row r="776" spans="1:15" ht="12.75">
      <c r="A776" s="23">
        <v>775</v>
      </c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</row>
    <row r="777" spans="1:15" ht="12.75">
      <c r="A777" s="23">
        <v>776</v>
      </c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</row>
    <row r="778" spans="1:15" ht="12.75">
      <c r="A778" s="23">
        <v>777</v>
      </c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</row>
    <row r="779" spans="1:15" ht="12.75">
      <c r="A779" s="23">
        <v>778</v>
      </c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</row>
    <row r="780" spans="1:15" ht="12.75">
      <c r="A780" s="23">
        <v>779</v>
      </c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</row>
    <row r="781" spans="1:15" ht="12.75">
      <c r="A781" s="23">
        <v>780</v>
      </c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</row>
    <row r="782" spans="1:15" ht="12.75">
      <c r="A782" s="23">
        <v>781</v>
      </c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</row>
    <row r="783" spans="1:15" ht="12.75">
      <c r="A783" s="23">
        <v>782</v>
      </c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</row>
    <row r="784" spans="1:15" ht="12.75">
      <c r="A784" s="23">
        <v>783</v>
      </c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</row>
    <row r="785" spans="1:15" ht="12.75">
      <c r="A785" s="23">
        <v>784</v>
      </c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</row>
    <row r="786" spans="1:15" ht="12.75">
      <c r="A786" s="23">
        <v>785</v>
      </c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</row>
    <row r="787" spans="1:15" ht="12.75">
      <c r="A787" s="23">
        <v>786</v>
      </c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</row>
    <row r="788" spans="1:15" ht="12.75">
      <c r="A788" s="23">
        <v>787</v>
      </c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</row>
    <row r="789" spans="1:15" ht="12.75">
      <c r="A789" s="23">
        <v>788</v>
      </c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</row>
    <row r="790" spans="1:15" ht="12.75">
      <c r="A790" s="23">
        <v>789</v>
      </c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</row>
    <row r="791" spans="1:15" ht="12.75">
      <c r="A791" s="23">
        <v>790</v>
      </c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</row>
    <row r="792" spans="1:15" ht="12.75">
      <c r="A792" s="23">
        <v>791</v>
      </c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</row>
    <row r="793" spans="1:15" ht="12.75">
      <c r="A793" s="23">
        <v>792</v>
      </c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</row>
    <row r="794" spans="1:15" ht="12.75">
      <c r="A794" s="23">
        <v>793</v>
      </c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</row>
    <row r="795" spans="1:15" ht="12.75">
      <c r="A795" s="23">
        <v>794</v>
      </c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</row>
    <row r="796" spans="1:15" ht="12.75">
      <c r="A796" s="23">
        <v>795</v>
      </c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</row>
    <row r="797" spans="1:15" ht="12.75">
      <c r="A797" s="23">
        <v>796</v>
      </c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</row>
    <row r="798" spans="1:15" ht="12.75">
      <c r="A798" s="23">
        <v>797</v>
      </c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</row>
    <row r="799" spans="1:15" ht="12.75">
      <c r="A799" s="23">
        <v>798</v>
      </c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</row>
    <row r="800" spans="1:15" ht="12.75">
      <c r="A800" s="23">
        <v>799</v>
      </c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</row>
    <row r="801" spans="1:15" ht="12.75">
      <c r="A801" s="23">
        <v>800</v>
      </c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</row>
    <row r="802" spans="1:15" ht="12.75">
      <c r="A802" s="23">
        <v>801</v>
      </c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</row>
    <row r="803" spans="1:15" ht="12.75">
      <c r="A803" s="23">
        <v>802</v>
      </c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</row>
    <row r="804" spans="1:15" ht="12.75">
      <c r="A804" s="23">
        <v>803</v>
      </c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</row>
    <row r="805" spans="1:15" ht="12.75">
      <c r="A805" s="23">
        <v>804</v>
      </c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</row>
    <row r="806" spans="1:15" ht="12.75">
      <c r="A806" s="23">
        <v>805</v>
      </c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</row>
    <row r="807" spans="1:15" ht="12.75">
      <c r="A807" s="23">
        <v>806</v>
      </c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</row>
    <row r="808" spans="1:15" ht="12.75">
      <c r="A808" s="23">
        <v>807</v>
      </c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</row>
    <row r="809" spans="1:15" ht="12.75">
      <c r="A809" s="23">
        <v>808</v>
      </c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</row>
    <row r="810" spans="1:15" ht="12.75">
      <c r="A810" s="23">
        <v>809</v>
      </c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</row>
    <row r="811" spans="1:15" ht="12.75">
      <c r="A811" s="23">
        <v>810</v>
      </c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</row>
    <row r="812" spans="1:15" ht="12.75">
      <c r="A812" s="23">
        <v>811</v>
      </c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</row>
    <row r="813" spans="1:15" ht="12.75">
      <c r="A813" s="23">
        <v>812</v>
      </c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</row>
    <row r="814" spans="1:15" ht="12.75">
      <c r="A814" s="23">
        <v>813</v>
      </c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</row>
    <row r="815" spans="1:15" ht="12.75">
      <c r="A815" s="23">
        <v>814</v>
      </c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</row>
    <row r="816" spans="1:15" ht="12.75">
      <c r="A816" s="23">
        <v>815</v>
      </c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</row>
    <row r="817" spans="1:15" ht="12.75">
      <c r="A817" s="23">
        <v>816</v>
      </c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</row>
    <row r="818" spans="1:15" ht="12.75">
      <c r="A818" s="23">
        <v>817</v>
      </c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</row>
    <row r="819" spans="1:15" ht="12.75">
      <c r="A819" s="23">
        <v>818</v>
      </c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</row>
    <row r="820" spans="1:15" ht="12.75">
      <c r="A820" s="23">
        <v>819</v>
      </c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</row>
    <row r="821" spans="1:15" ht="12.75">
      <c r="A821" s="23">
        <v>820</v>
      </c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</row>
    <row r="822" spans="1:15" ht="12.75">
      <c r="A822" s="23">
        <v>821</v>
      </c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</row>
    <row r="823" spans="1:15" ht="12.75">
      <c r="A823" s="23">
        <v>822</v>
      </c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</row>
    <row r="824" spans="1:15" ht="12.75">
      <c r="A824" s="23">
        <v>823</v>
      </c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</row>
    <row r="825" spans="1:15" ht="12.75">
      <c r="A825" s="23">
        <v>824</v>
      </c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</row>
    <row r="826" spans="1:15" ht="12.75">
      <c r="A826" s="23">
        <v>825</v>
      </c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</row>
    <row r="827" spans="1:15" ht="12.75">
      <c r="A827" s="23">
        <v>826</v>
      </c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</row>
    <row r="828" spans="1:15" ht="12.75">
      <c r="A828" s="23">
        <v>827</v>
      </c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</row>
    <row r="829" spans="1:15" ht="12.75">
      <c r="A829" s="23">
        <v>828</v>
      </c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</row>
    <row r="830" spans="1:15" ht="12.75">
      <c r="A830" s="23">
        <v>829</v>
      </c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</row>
    <row r="831" spans="1:15" ht="12.75">
      <c r="A831" s="23">
        <v>830</v>
      </c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</row>
    <row r="832" spans="1:15" ht="12.75">
      <c r="A832" s="23">
        <v>831</v>
      </c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</row>
    <row r="833" spans="1:15" ht="12.75">
      <c r="A833" s="23">
        <v>832</v>
      </c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</row>
    <row r="834" spans="1:15" ht="12.75">
      <c r="A834" s="23">
        <v>833</v>
      </c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</row>
    <row r="835" spans="1:15" ht="12.75">
      <c r="A835" s="23">
        <v>834</v>
      </c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</row>
    <row r="836" spans="1:15" ht="12.75">
      <c r="A836" s="23">
        <v>835</v>
      </c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</row>
    <row r="837" spans="1:15" ht="12.75">
      <c r="A837" s="23">
        <v>836</v>
      </c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</row>
    <row r="838" spans="1:15" ht="12.75">
      <c r="A838" s="23">
        <v>837</v>
      </c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</row>
    <row r="839" spans="1:15" ht="12.75">
      <c r="A839" s="23">
        <v>838</v>
      </c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</row>
    <row r="840" spans="1:15" ht="12.75">
      <c r="A840" s="23">
        <v>839</v>
      </c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</row>
    <row r="841" spans="1:15" ht="12.75">
      <c r="A841" s="23">
        <v>840</v>
      </c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</row>
    <row r="842" spans="1:15" ht="12.75">
      <c r="A842" s="23">
        <v>841</v>
      </c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</row>
    <row r="843" spans="1:15" ht="12.75">
      <c r="A843" s="23">
        <v>842</v>
      </c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</row>
    <row r="844" spans="1:15" ht="12.75">
      <c r="A844" s="23">
        <v>843</v>
      </c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</row>
    <row r="845" spans="1:15" ht="12.75">
      <c r="A845" s="23">
        <v>844</v>
      </c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</row>
    <row r="846" spans="1:15" ht="12.75">
      <c r="A846" s="23">
        <v>845</v>
      </c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</row>
    <row r="847" spans="1:15" ht="12.75">
      <c r="A847" s="23">
        <v>846</v>
      </c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</row>
    <row r="848" spans="1:15" ht="12.75">
      <c r="A848" s="23">
        <v>847</v>
      </c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</row>
    <row r="849" spans="1:15" ht="12.75">
      <c r="A849" s="23">
        <v>848</v>
      </c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</row>
    <row r="850" spans="1:15" ht="12.75">
      <c r="A850" s="23">
        <v>849</v>
      </c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</row>
    <row r="851" spans="1:15" ht="12.75">
      <c r="A851" s="23">
        <v>850</v>
      </c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</row>
    <row r="852" spans="1:15" ht="12.75">
      <c r="A852" s="23">
        <v>851</v>
      </c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</row>
    <row r="853" spans="1:15" ht="12.75">
      <c r="A853" s="23">
        <v>852</v>
      </c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</row>
    <row r="854" spans="1:15" ht="12.75">
      <c r="A854" s="23">
        <v>853</v>
      </c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</row>
    <row r="855" spans="1:15" ht="12.75">
      <c r="A855" s="23">
        <v>854</v>
      </c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</row>
    <row r="856" spans="1:15" ht="12.75">
      <c r="A856" s="23">
        <v>855</v>
      </c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</row>
    <row r="857" spans="1:15" ht="12.75">
      <c r="A857" s="23">
        <v>856</v>
      </c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</row>
    <row r="858" spans="1:15" ht="12.75">
      <c r="A858" s="23">
        <v>857</v>
      </c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</row>
    <row r="859" spans="1:15" ht="12.75">
      <c r="A859" s="23">
        <v>858</v>
      </c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</row>
    <row r="860" spans="1:15" ht="12.75">
      <c r="A860" s="23">
        <v>859</v>
      </c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</row>
    <row r="861" spans="1:15" ht="12.75">
      <c r="A861" s="23">
        <v>860</v>
      </c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</row>
    <row r="862" spans="1:15" ht="12.75">
      <c r="A862" s="23">
        <v>861</v>
      </c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</row>
    <row r="863" spans="1:15" ht="12.75">
      <c r="A863" s="23">
        <v>862</v>
      </c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</row>
    <row r="864" spans="1:15" ht="12.75">
      <c r="A864" s="23">
        <v>863</v>
      </c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</row>
    <row r="865" spans="1:15" ht="12.75">
      <c r="A865" s="23">
        <v>864</v>
      </c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</row>
    <row r="866" spans="1:15" ht="12.75">
      <c r="A866" s="23">
        <v>865</v>
      </c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</row>
    <row r="867" spans="1:15" ht="12.75">
      <c r="A867" s="23">
        <v>866</v>
      </c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</row>
    <row r="868" spans="1:15" ht="12.75">
      <c r="A868" s="23">
        <v>867</v>
      </c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</row>
    <row r="869" spans="1:15" ht="12.75">
      <c r="A869" s="23">
        <v>868</v>
      </c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</row>
    <row r="870" spans="1:15" ht="12.75">
      <c r="A870" s="23">
        <v>869</v>
      </c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</row>
    <row r="871" spans="1:15" ht="12.75">
      <c r="A871" s="23">
        <v>870</v>
      </c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</row>
    <row r="872" spans="1:15" ht="12.75">
      <c r="A872" s="23">
        <v>871</v>
      </c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</row>
    <row r="873" spans="1:15" ht="12.75">
      <c r="A873" s="23">
        <v>872</v>
      </c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</row>
    <row r="874" spans="1:15" ht="12.75">
      <c r="A874" s="23">
        <v>873</v>
      </c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</row>
    <row r="875" spans="1:15" ht="12.75">
      <c r="A875" s="23">
        <v>874</v>
      </c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</row>
    <row r="876" spans="1:15" ht="12.75">
      <c r="A876" s="23">
        <v>875</v>
      </c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</row>
    <row r="877" spans="1:15" ht="12.75">
      <c r="A877" s="23">
        <v>876</v>
      </c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</row>
    <row r="878" spans="1:15" ht="12.75">
      <c r="A878" s="23">
        <v>877</v>
      </c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</row>
    <row r="879" spans="1:15" ht="12.75">
      <c r="A879" s="23">
        <v>878</v>
      </c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</row>
    <row r="880" spans="1:15" ht="12.75">
      <c r="A880" s="23">
        <v>879</v>
      </c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</row>
    <row r="881" spans="1:15" ht="12.75">
      <c r="A881" s="23">
        <v>880</v>
      </c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</row>
    <row r="882" spans="1:15" ht="12.75">
      <c r="A882" s="23">
        <v>881</v>
      </c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</row>
    <row r="883" spans="1:15" ht="12.75">
      <c r="A883" s="23">
        <v>882</v>
      </c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</row>
    <row r="884" spans="1:15" ht="12.75">
      <c r="A884" s="23">
        <v>883</v>
      </c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</row>
    <row r="885" spans="1:15" ht="12.75">
      <c r="A885" s="23">
        <v>884</v>
      </c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</row>
    <row r="886" spans="1:15" ht="12.75">
      <c r="A886" s="23">
        <v>885</v>
      </c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</row>
    <row r="887" spans="1:15" ht="12.75">
      <c r="A887" s="23">
        <v>886</v>
      </c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</row>
    <row r="888" spans="1:15" ht="12.75">
      <c r="A888" s="23">
        <v>887</v>
      </c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</row>
    <row r="889" spans="1:15" ht="12.75">
      <c r="A889" s="23">
        <v>888</v>
      </c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</row>
    <row r="890" spans="1:15" ht="12.75">
      <c r="A890" s="23">
        <v>889</v>
      </c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</row>
    <row r="891" spans="1:15" ht="12.75">
      <c r="A891" s="23">
        <v>890</v>
      </c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</row>
    <row r="892" spans="1:15" ht="12.75">
      <c r="A892" s="23">
        <v>891</v>
      </c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</row>
    <row r="893" spans="1:15" ht="12.75">
      <c r="A893" s="23">
        <v>892</v>
      </c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</row>
    <row r="894" spans="1:15" ht="12.75">
      <c r="A894" s="23">
        <v>893</v>
      </c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</row>
    <row r="895" spans="1:15" ht="12.75">
      <c r="A895" s="23">
        <v>894</v>
      </c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</row>
    <row r="896" spans="1:15" ht="12.75">
      <c r="A896" s="23">
        <v>895</v>
      </c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</row>
    <row r="897" spans="1:15" ht="12.75">
      <c r="A897" s="23">
        <v>896</v>
      </c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</row>
    <row r="898" spans="1:15" ht="12.75">
      <c r="A898" s="23">
        <v>897</v>
      </c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</row>
    <row r="899" spans="1:15" ht="12.75">
      <c r="A899" s="23">
        <v>898</v>
      </c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</row>
    <row r="900" spans="1:15" ht="12.75">
      <c r="A900" s="23">
        <v>899</v>
      </c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</row>
    <row r="901" spans="1:15" ht="12.75">
      <c r="A901" s="23">
        <v>900</v>
      </c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</row>
    <row r="902" spans="1:15" ht="12.75">
      <c r="A902" s="23">
        <v>901</v>
      </c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</row>
    <row r="903" spans="1:15" ht="12.75">
      <c r="A903" s="23">
        <v>902</v>
      </c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</row>
    <row r="904" spans="1:15" ht="12.75">
      <c r="A904" s="23">
        <v>903</v>
      </c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</row>
    <row r="905" spans="1:15" ht="12.75">
      <c r="A905" s="23">
        <v>904</v>
      </c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</row>
    <row r="906" spans="1:15" ht="12.75">
      <c r="A906" s="23">
        <v>905</v>
      </c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</row>
    <row r="907" spans="1:15" ht="12.75">
      <c r="A907" s="23">
        <v>906</v>
      </c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</row>
    <row r="908" spans="1:15" ht="12.75">
      <c r="A908" s="23">
        <v>907</v>
      </c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</row>
    <row r="909" spans="1:15" ht="12.75">
      <c r="A909" s="23">
        <v>908</v>
      </c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</row>
    <row r="910" spans="1:15" ht="12.75">
      <c r="A910" s="23">
        <v>909</v>
      </c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</row>
    <row r="911" spans="1:15" ht="12.75">
      <c r="A911" s="23">
        <v>910</v>
      </c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</row>
    <row r="912" spans="1:15" ht="12.75">
      <c r="A912" s="23">
        <v>911</v>
      </c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</row>
    <row r="913" spans="1:15" ht="12.75">
      <c r="A913" s="23">
        <v>912</v>
      </c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</row>
    <row r="914" spans="1:15" ht="12.75">
      <c r="A914" s="23">
        <v>913</v>
      </c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</row>
    <row r="915" spans="1:15" ht="12.75">
      <c r="A915" s="23">
        <v>914</v>
      </c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</row>
    <row r="916" spans="1:15" ht="12.75">
      <c r="A916" s="23">
        <v>915</v>
      </c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</row>
    <row r="917" spans="1:15" ht="12.75">
      <c r="A917" s="23">
        <v>916</v>
      </c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</row>
    <row r="918" spans="1:15" ht="12.75">
      <c r="A918" s="23">
        <v>917</v>
      </c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</row>
    <row r="919" spans="1:15" ht="12.75">
      <c r="A919" s="23">
        <v>918</v>
      </c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</row>
    <row r="920" spans="1:15" ht="12.75">
      <c r="A920" s="23">
        <v>919</v>
      </c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</row>
    <row r="921" spans="1:15" ht="12.75">
      <c r="A921" s="23">
        <v>920</v>
      </c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</row>
    <row r="922" spans="1:15" ht="12.75">
      <c r="A922" s="23">
        <v>921</v>
      </c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</row>
    <row r="923" spans="1:15" ht="12.75">
      <c r="A923" s="23">
        <v>922</v>
      </c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</row>
    <row r="924" spans="1:15" ht="12.75">
      <c r="A924" s="23">
        <v>923</v>
      </c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</row>
    <row r="925" spans="1:15" ht="12.75">
      <c r="A925" s="23">
        <v>924</v>
      </c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</row>
    <row r="926" spans="1:15" ht="12.75">
      <c r="A926" s="23">
        <v>925</v>
      </c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</row>
    <row r="927" spans="1:15" ht="12.75">
      <c r="A927" s="23">
        <v>926</v>
      </c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</row>
    <row r="928" spans="1:15" ht="12.75">
      <c r="A928" s="23">
        <v>927</v>
      </c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</row>
    <row r="929" spans="1:15" ht="12.75">
      <c r="A929" s="23">
        <v>928</v>
      </c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</row>
    <row r="930" spans="1:15" ht="12.75">
      <c r="A930" s="23">
        <v>929</v>
      </c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</row>
    <row r="931" spans="1:15" ht="12.75">
      <c r="A931" s="23">
        <v>930</v>
      </c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</row>
    <row r="932" spans="1:15" ht="12.75">
      <c r="A932" s="23">
        <v>931</v>
      </c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</row>
    <row r="933" spans="1:15" ht="12.75">
      <c r="A933" s="23">
        <v>932</v>
      </c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</row>
    <row r="934" spans="1:15" ht="12.75">
      <c r="A934" s="23">
        <v>933</v>
      </c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</row>
    <row r="935" spans="1:15" ht="12.75">
      <c r="A935" s="23">
        <v>934</v>
      </c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</row>
    <row r="936" spans="1:15" ht="12.75">
      <c r="A936" s="23">
        <v>935</v>
      </c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</row>
    <row r="937" spans="1:15" ht="12.75">
      <c r="A937" s="23">
        <v>936</v>
      </c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</row>
    <row r="938" spans="1:15" ht="12.75">
      <c r="A938" s="23">
        <v>937</v>
      </c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</row>
    <row r="939" spans="1:15" ht="12.75">
      <c r="A939" s="23">
        <v>938</v>
      </c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</row>
    <row r="940" spans="1:15" ht="12.75">
      <c r="A940" s="23">
        <v>939</v>
      </c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</row>
    <row r="941" spans="1:15" ht="12.75">
      <c r="A941" s="23">
        <v>940</v>
      </c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</row>
    <row r="942" spans="1:15" ht="12.75">
      <c r="A942" s="23">
        <v>941</v>
      </c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</row>
    <row r="943" spans="1:15" ht="12.75">
      <c r="A943" s="23">
        <v>942</v>
      </c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</row>
    <row r="944" spans="1:15" ht="12.75">
      <c r="A944" s="23">
        <v>943</v>
      </c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</row>
    <row r="945" spans="1:15" ht="12.75">
      <c r="A945" s="23">
        <v>944</v>
      </c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</row>
    <row r="946" spans="1:15" ht="12.75">
      <c r="A946" s="23">
        <v>945</v>
      </c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</row>
    <row r="947" spans="1:15" ht="12.75">
      <c r="A947" s="23">
        <v>946</v>
      </c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</row>
    <row r="948" spans="1:15" ht="12.75">
      <c r="A948" s="23">
        <v>947</v>
      </c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</row>
    <row r="949" spans="1:15" ht="12.75">
      <c r="A949" s="23">
        <v>948</v>
      </c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</row>
    <row r="950" spans="1:15" ht="12.75">
      <c r="A950" s="23">
        <v>949</v>
      </c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</row>
    <row r="951" spans="1:15" ht="12.75">
      <c r="A951" s="23">
        <v>950</v>
      </c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</row>
    <row r="952" spans="1:15" ht="12.75">
      <c r="A952" s="23">
        <v>951</v>
      </c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</row>
    <row r="953" spans="1:15" ht="12.75">
      <c r="A953" s="23">
        <v>952</v>
      </c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</row>
    <row r="954" spans="1:15" ht="12.75">
      <c r="A954" s="23">
        <v>953</v>
      </c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</row>
    <row r="955" spans="1:15" ht="12.75">
      <c r="A955" s="23">
        <v>954</v>
      </c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</row>
    <row r="956" spans="1:15" ht="12.75">
      <c r="A956" s="23">
        <v>955</v>
      </c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</row>
    <row r="957" spans="1:15" ht="12.75">
      <c r="A957" s="23">
        <v>956</v>
      </c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</row>
    <row r="958" spans="1:15" ht="12.75">
      <c r="A958" s="23">
        <v>957</v>
      </c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</row>
    <row r="959" spans="1:15" ht="12.75">
      <c r="A959" s="23">
        <v>958</v>
      </c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</row>
    <row r="960" spans="1:15" ht="12.75">
      <c r="A960" s="23">
        <v>959</v>
      </c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</row>
    <row r="961" spans="1:15" ht="12.75">
      <c r="A961" s="23">
        <v>960</v>
      </c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</row>
    <row r="962" spans="1:15" ht="12.75">
      <c r="A962" s="23">
        <v>961</v>
      </c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</row>
    <row r="963" spans="1:15" ht="12.75">
      <c r="A963" s="23">
        <v>962</v>
      </c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</row>
    <row r="964" spans="1:15" ht="12.75">
      <c r="A964" s="23">
        <v>963</v>
      </c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</row>
    <row r="965" spans="1:15" ht="12.75">
      <c r="A965" s="23">
        <v>964</v>
      </c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</row>
    <row r="966" spans="1:15" ht="12.75">
      <c r="A966" s="23">
        <v>965</v>
      </c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</row>
    <row r="967" spans="1:15" ht="12.75">
      <c r="A967" s="23">
        <v>966</v>
      </c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</row>
    <row r="968" spans="1:15" ht="12.75">
      <c r="A968" s="23">
        <v>967</v>
      </c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</row>
    <row r="969" spans="1:15" ht="12.75">
      <c r="A969" s="23">
        <v>968</v>
      </c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</row>
    <row r="970" spans="1:15" ht="12.75">
      <c r="A970" s="23">
        <v>969</v>
      </c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</row>
    <row r="971" spans="1:15" ht="12.75">
      <c r="A971" s="23">
        <v>970</v>
      </c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</row>
    <row r="972" spans="1:15" ht="12.75">
      <c r="A972" s="23">
        <v>971</v>
      </c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</row>
    <row r="973" spans="1:15" ht="12.75">
      <c r="A973" s="23">
        <v>972</v>
      </c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</row>
    <row r="974" spans="1:15" ht="12.75">
      <c r="A974" s="23">
        <v>973</v>
      </c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</row>
    <row r="975" spans="1:15" ht="12.75">
      <c r="A975" s="23">
        <v>974</v>
      </c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</row>
    <row r="976" spans="1:15" ht="12.75">
      <c r="A976" s="23">
        <v>975</v>
      </c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</row>
    <row r="977" spans="1:15" ht="12.75">
      <c r="A977" s="23">
        <v>976</v>
      </c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</row>
    <row r="978" spans="1:15" ht="12.75">
      <c r="A978" s="23">
        <v>977</v>
      </c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</row>
    <row r="979" spans="1:15" ht="12.75">
      <c r="A979" s="23">
        <v>978</v>
      </c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</row>
    <row r="980" spans="1:15" ht="12.75">
      <c r="A980" s="23">
        <v>979</v>
      </c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</row>
    <row r="981" spans="1:15" ht="12.75">
      <c r="A981" s="23">
        <v>980</v>
      </c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</row>
    <row r="982" spans="1:15" ht="12.75">
      <c r="A982" s="23">
        <v>981</v>
      </c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</row>
    <row r="983" spans="1:15" ht="12.75">
      <c r="A983" s="23">
        <v>982</v>
      </c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</row>
    <row r="984" spans="1:15" ht="12.75">
      <c r="A984" s="23">
        <v>983</v>
      </c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</row>
    <row r="985" spans="1:15" ht="12.75">
      <c r="A985" s="23">
        <v>984</v>
      </c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</row>
    <row r="986" spans="1:15" ht="12.75">
      <c r="A986" s="23">
        <v>985</v>
      </c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</row>
    <row r="987" spans="1:15" ht="12.75">
      <c r="A987" s="23">
        <v>986</v>
      </c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</row>
    <row r="988" spans="1:15" ht="12.75">
      <c r="A988" s="23">
        <v>987</v>
      </c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</row>
    <row r="989" spans="1:15" ht="12.75">
      <c r="A989" s="23">
        <v>988</v>
      </c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</row>
    <row r="990" spans="1:15" ht="12.75">
      <c r="A990" s="23">
        <v>989</v>
      </c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</row>
    <row r="991" spans="1:15" ht="12.75">
      <c r="A991" s="23">
        <v>990</v>
      </c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</row>
    <row r="992" spans="1:15" ht="12.75">
      <c r="A992" s="23">
        <v>991</v>
      </c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</row>
    <row r="993" spans="1:15" ht="12.75">
      <c r="A993" s="23">
        <v>992</v>
      </c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</row>
    <row r="994" spans="1:15" ht="12.75">
      <c r="A994" s="23">
        <v>993</v>
      </c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</row>
    <row r="995" spans="1:15" ht="12.75">
      <c r="A995" s="23">
        <v>994</v>
      </c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</row>
    <row r="996" spans="1:15" ht="12.75">
      <c r="A996" s="23">
        <v>995</v>
      </c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</row>
    <row r="997" spans="1:15" ht="12.75">
      <c r="A997" s="23">
        <v>996</v>
      </c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</row>
    <row r="998" spans="1:15" ht="12.75">
      <c r="A998" s="23">
        <v>997</v>
      </c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</row>
    <row r="999" spans="1:15" ht="12.75">
      <c r="A999" s="23">
        <v>998</v>
      </c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</row>
    <row r="1000" spans="1:15" ht="12.75">
      <c r="A1000" s="23">
        <v>999</v>
      </c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</row>
  </sheetData>
  <sheetProtection sheet="1" objects="1" scenarios="1" formatCells="0" formatColumns="0" formatRows="0" insertColumns="0" insertRows="0" insertHyperlinks="0" deleteColumns="0" deleteRows="0" sort="0" autoFilter="0" pivotTables="0"/>
  <autoFilter ref="A1:O1000"/>
  <hyperlinks>
    <hyperlink ref="D2" r:id="rId1"/>
  </hyperlinks>
  <pageMargins left="0.7" right="0.7" top="0.78740157499999996" bottom="0.78740157499999996" header="0.3" footer="0.3"/>
  <pageSetup paperSize="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'Zdroje dat'!$B$2:$B$10</xm:f>
          </x14:formula1>
          <xm:sqref>B2:B1000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6AA84F"/>
  </sheetPr>
  <dimension ref="A1:T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9" sqref="I9"/>
    </sheetView>
  </sheetViews>
  <sheetFormatPr defaultColWidth="14.42578125" defaultRowHeight="15.75" customHeight="1"/>
  <cols>
    <col min="1" max="1" width="12.85546875" style="64" customWidth="1"/>
    <col min="2" max="2" width="11.7109375" style="64" customWidth="1"/>
    <col min="3" max="3" width="12.7109375" style="64" customWidth="1"/>
    <col min="4" max="4" width="17.5703125" style="64" customWidth="1"/>
    <col min="5" max="5" width="9.5703125" style="64" customWidth="1"/>
    <col min="6" max="6" width="11" style="64" customWidth="1"/>
    <col min="7" max="7" width="11.140625" style="71" customWidth="1"/>
    <col min="8" max="8" width="18.42578125" style="64" customWidth="1"/>
    <col min="9" max="9" width="7.85546875" style="64" customWidth="1"/>
    <col min="10" max="10" width="18.42578125" style="64" customWidth="1"/>
    <col min="11" max="11" width="7.85546875" style="64" customWidth="1"/>
    <col min="12" max="12" width="18.42578125" style="64" customWidth="1"/>
    <col min="13" max="13" width="7.85546875" style="64" customWidth="1"/>
    <col min="14" max="14" width="18.42578125" style="64" customWidth="1"/>
    <col min="15" max="15" width="7.85546875" style="64" customWidth="1"/>
    <col min="16" max="16" width="18.42578125" style="64" customWidth="1"/>
    <col min="17" max="17" width="7.85546875" style="64" customWidth="1"/>
    <col min="18" max="18" width="15.28515625" style="71" customWidth="1"/>
    <col min="19" max="19" width="14" style="71" customWidth="1"/>
    <col min="20" max="20" width="41.7109375" style="71" customWidth="1"/>
    <col min="21" max="16384" width="14.42578125" style="64"/>
  </cols>
  <sheetData>
    <row r="1" spans="1:20" ht="31.5" customHeight="1">
      <c r="A1" s="63" t="s">
        <v>1</v>
      </c>
      <c r="B1" s="63" t="s">
        <v>3</v>
      </c>
      <c r="C1" s="63" t="s">
        <v>136</v>
      </c>
      <c r="D1" s="63" t="s">
        <v>4</v>
      </c>
      <c r="E1" s="63" t="s">
        <v>137</v>
      </c>
      <c r="F1" s="63" t="s">
        <v>138</v>
      </c>
      <c r="G1" s="69" t="s">
        <v>139</v>
      </c>
      <c r="H1" s="63" t="s">
        <v>153</v>
      </c>
      <c r="I1" s="63" t="s">
        <v>154</v>
      </c>
      <c r="J1" s="63" t="s">
        <v>155</v>
      </c>
      <c r="K1" s="63" t="s">
        <v>154</v>
      </c>
      <c r="L1" s="63" t="s">
        <v>156</v>
      </c>
      <c r="M1" s="63" t="s">
        <v>154</v>
      </c>
      <c r="N1" s="63" t="s">
        <v>157</v>
      </c>
      <c r="O1" s="63" t="s">
        <v>154</v>
      </c>
      <c r="P1" s="63" t="s">
        <v>158</v>
      </c>
      <c r="Q1" s="63" t="s">
        <v>154</v>
      </c>
      <c r="R1" s="72" t="s">
        <v>159</v>
      </c>
      <c r="S1" s="72" t="s">
        <v>160</v>
      </c>
      <c r="T1" s="72" t="s">
        <v>161</v>
      </c>
    </row>
    <row r="2" spans="1:20" ht="15.75" customHeight="1">
      <c r="A2" s="65">
        <v>1</v>
      </c>
      <c r="B2" s="66">
        <v>1</v>
      </c>
      <c r="C2" s="67">
        <v>42005</v>
      </c>
      <c r="D2" s="66" t="s">
        <v>75</v>
      </c>
      <c r="E2" s="66">
        <v>1</v>
      </c>
      <c r="F2" s="67">
        <v>42257</v>
      </c>
      <c r="G2" s="70" t="str">
        <f ca="1">IF(D2="","",IF(TODAY()&gt;F2=TRUE,"ANO","NE"))</f>
        <v>ANO</v>
      </c>
      <c r="H2" s="66" t="s">
        <v>59</v>
      </c>
      <c r="I2" s="66">
        <v>1</v>
      </c>
      <c r="J2" s="68" t="s">
        <v>59</v>
      </c>
      <c r="K2" s="66">
        <v>3</v>
      </c>
      <c r="L2" s="68" t="s">
        <v>59</v>
      </c>
      <c r="M2" s="66">
        <v>2</v>
      </c>
      <c r="N2" s="68" t="s">
        <v>59</v>
      </c>
      <c r="O2" s="66">
        <v>3</v>
      </c>
      <c r="P2" s="68" t="s">
        <v>59</v>
      </c>
      <c r="Q2" s="66">
        <v>5</v>
      </c>
      <c r="R2" s="73">
        <f>IF(H2="","",VLOOKUP(H2,ProduktySlužby!$A$4:$C$100,2,FALSE)*I2+IF(J2="",0,VLOOKUP(J2,ProduktySlužby!$A$4:$C$100,2,FALSE))*K2+IF(L2="",0,VLOOKUP(L2,ProduktySlužby!$A$4:$C$100,2,FALSE))*M2++IF(N2="",0,VLOOKUP(N2,ProduktySlužby!$A$4:$C$100,2,FALSE))*O2++IF(P2="",0,VLOOKUP(P2,ProduktySlužby!$A$4:$C$100,2,FALSE))*Q2)</f>
        <v>1400</v>
      </c>
      <c r="S2" s="73">
        <f>IF(R2="","",R2+R2*ProduktySlužby!$B$1)</f>
        <v>1694</v>
      </c>
      <c r="T2" s="74" t="str">
        <f>IF(B2="","",VLOOKUP(B2,Zákazníci!$A$2:$M$1000,11,FALSE)&amp;", "&amp;VLOOKUP(B2,Zákazníci!$A$2:$M$1000,12,FALSE)&amp;", "&amp;VLOOKUP(B2,Zákazníci!$A$2:$M$1000,13,FALSE))</f>
        <v>Ukázková, 123 456 789, ukazka@ukazkova.cz</v>
      </c>
    </row>
    <row r="3" spans="1:20" ht="15.75" customHeight="1">
      <c r="A3" s="65">
        <v>2</v>
      </c>
      <c r="B3" s="66"/>
      <c r="C3" s="67"/>
      <c r="D3" s="66"/>
      <c r="E3" s="66"/>
      <c r="F3" s="67"/>
      <c r="G3" s="70" t="str">
        <f t="shared" ref="G3:G1000" ca="1" si="0">IF(D3="","",IF(AND(D3="Fakturováno",TODAY()&gt;F3)=TRUE,"ANO","NE"))</f>
        <v/>
      </c>
      <c r="H3" s="66"/>
      <c r="I3" s="66"/>
      <c r="J3" s="66"/>
      <c r="K3" s="66"/>
      <c r="L3" s="66"/>
      <c r="M3" s="66"/>
      <c r="N3" s="66" t="s">
        <v>59</v>
      </c>
      <c r="O3" s="66"/>
      <c r="P3" s="66"/>
      <c r="Q3" s="66"/>
      <c r="R3" s="73" t="str">
        <f>IF(H3="","",VLOOKUP(H3,ProduktySlužby!$A$4:$C$100,2,FALSE)*I3+IF(J3="",0,VLOOKUP(J3,ProduktySlužby!$A$4:$C$100,2,FALSE))*K3+IF(L3="",0,VLOOKUP(L3,ProduktySlužby!$A$4:$C$100,2,FALSE))*M3++IF(N3="",0,VLOOKUP(N3,ProduktySlužby!$A$4:$C$100,2,FALSE))*O3++IF(P3="",0,VLOOKUP(P3,ProduktySlužby!$A$4:$C$100,2,FALSE))*Q3)</f>
        <v/>
      </c>
      <c r="S3" s="73" t="str">
        <f>IF(R3="","",R3+R3*ProduktySlužby!$B$1)</f>
        <v/>
      </c>
      <c r="T3" s="74" t="str">
        <f>IF(B3="","",VLOOKUP(B3,Zákazníci!$A$2:$M$1000,11,FALSE)&amp;", "&amp;VLOOKUP(B3,Zákazníci!$A$2:$M$1000,12,FALSE)&amp;", "&amp;VLOOKUP(B3,Zákazníci!$A$2:$M$1000,13,FALSE))</f>
        <v/>
      </c>
    </row>
    <row r="4" spans="1:20" ht="15.75" customHeight="1">
      <c r="A4" s="65">
        <v>3</v>
      </c>
      <c r="B4" s="66"/>
      <c r="C4" s="67"/>
      <c r="D4" s="66"/>
      <c r="E4" s="66"/>
      <c r="F4" s="67"/>
      <c r="G4" s="70" t="str">
        <f t="shared" ca="1" si="0"/>
        <v/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73" t="str">
        <f>IF(H4="","",VLOOKUP(H4,ProduktySlužby!$A$4:$C$100,2,FALSE)*I4+IF(J4="",0,VLOOKUP(J4,ProduktySlužby!$A$4:$C$100,2,FALSE))*K4+IF(L4="",0,VLOOKUP(L4,ProduktySlužby!$A$4:$C$100,2,FALSE))*M4++IF(N4="",0,VLOOKUP(N4,ProduktySlužby!$A$4:$C$100,2,FALSE))*O4++IF(P4="",0,VLOOKUP(P4,ProduktySlužby!$A$4:$C$100,2,FALSE))*Q4)</f>
        <v/>
      </c>
      <c r="S4" s="73" t="str">
        <f>IF(R4="","",R4+R4*ProduktySlužby!$B$1)</f>
        <v/>
      </c>
      <c r="T4" s="74" t="str">
        <f>IF(B4="","",VLOOKUP(B4,Zákazníci!$A$2:$M$1000,11,FALSE)&amp;", "&amp;VLOOKUP(B4,Zákazníci!$A$2:$M$1000,12,FALSE)&amp;", "&amp;VLOOKUP(B4,Zákazníci!$A$2:$M$1000,13,FALSE))</f>
        <v/>
      </c>
    </row>
    <row r="5" spans="1:20" ht="15.75" customHeight="1">
      <c r="A5" s="65">
        <v>4</v>
      </c>
      <c r="B5" s="66"/>
      <c r="C5" s="67"/>
      <c r="D5" s="66"/>
      <c r="E5" s="66"/>
      <c r="F5" s="67"/>
      <c r="G5" s="70" t="str">
        <f t="shared" ca="1" si="0"/>
        <v/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73" t="str">
        <f>IF(H5="","",VLOOKUP(H5,ProduktySlužby!$A$4:$C$100,2,FALSE)*I5+IF(J5="",0,VLOOKUP(J5,ProduktySlužby!$A$4:$C$100,2,FALSE))*K5+IF(L5="",0,VLOOKUP(L5,ProduktySlužby!$A$4:$C$100,2,FALSE))*M5++IF(N5="",0,VLOOKUP(N5,ProduktySlužby!$A$4:$C$100,2,FALSE))*O5++IF(P5="",0,VLOOKUP(P5,ProduktySlužby!$A$4:$C$100,2,FALSE))*Q5)</f>
        <v/>
      </c>
      <c r="S5" s="73" t="str">
        <f>IF(R5="","",R5+R5*ProduktySlužby!$B$1)</f>
        <v/>
      </c>
      <c r="T5" s="74" t="str">
        <f>IF(B5="","",VLOOKUP(B5,Zákazníci!$A$2:$M$1000,11,FALSE)&amp;", "&amp;VLOOKUP(B5,Zákazníci!$A$2:$M$1000,12,FALSE)&amp;", "&amp;VLOOKUP(B5,Zákazníci!$A$2:$M$1000,13,FALSE))</f>
        <v/>
      </c>
    </row>
    <row r="6" spans="1:20" ht="15.75" customHeight="1">
      <c r="A6" s="65">
        <v>5</v>
      </c>
      <c r="B6" s="66"/>
      <c r="C6" s="67"/>
      <c r="D6" s="66"/>
      <c r="E6" s="66"/>
      <c r="F6" s="67"/>
      <c r="G6" s="70" t="str">
        <f t="shared" ca="1" si="0"/>
        <v/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73" t="str">
        <f>IF(H6="","",VLOOKUP(H6,ProduktySlužby!$A$4:$C$100,2,FALSE)*I6+IF(J6="",0,VLOOKUP(J6,ProduktySlužby!$A$4:$C$100,2,FALSE))*K6+IF(L6="",0,VLOOKUP(L6,ProduktySlužby!$A$4:$C$100,2,FALSE))*M6++IF(N6="",0,VLOOKUP(N6,ProduktySlužby!$A$4:$C$100,2,FALSE))*O6++IF(P6="",0,VLOOKUP(P6,ProduktySlužby!$A$4:$C$100,2,FALSE))*Q6)</f>
        <v/>
      </c>
      <c r="S6" s="73" t="str">
        <f>IF(R6="","",R6+R6*ProduktySlužby!$B$1)</f>
        <v/>
      </c>
      <c r="T6" s="74" t="str">
        <f>IF(B6="","",VLOOKUP(B6,Zákazníci!$A$2:$M$1000,11,FALSE)&amp;", "&amp;VLOOKUP(B6,Zákazníci!$A$2:$M$1000,12,FALSE)&amp;", "&amp;VLOOKUP(B6,Zákazníci!$A$2:$M$1000,13,FALSE))</f>
        <v/>
      </c>
    </row>
    <row r="7" spans="1:20" ht="15.75" customHeight="1">
      <c r="A7" s="65">
        <v>6</v>
      </c>
      <c r="B7" s="66"/>
      <c r="C7" s="66"/>
      <c r="D7" s="66"/>
      <c r="E7" s="66"/>
      <c r="F7" s="67"/>
      <c r="G7" s="70" t="str">
        <f t="shared" ca="1" si="0"/>
        <v/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73" t="str">
        <f>IF(H7="","",VLOOKUP(H7,ProduktySlužby!$A$4:$C$100,2,FALSE)*I7+IF(J7="",0,VLOOKUP(J7,ProduktySlužby!$A$4:$C$100,2,FALSE))*K7+IF(L7="",0,VLOOKUP(L7,ProduktySlužby!$A$4:$C$100,2,FALSE))*M7++IF(N7="",0,VLOOKUP(N7,ProduktySlužby!$A$4:$C$100,2,FALSE))*O7++IF(P7="",0,VLOOKUP(P7,ProduktySlužby!$A$4:$C$100,2,FALSE))*Q7)</f>
        <v/>
      </c>
      <c r="S7" s="73" t="str">
        <f>IF(R7="","",R7+R7*ProduktySlužby!$B$1)</f>
        <v/>
      </c>
      <c r="T7" s="74" t="str">
        <f>IF(B7="","",VLOOKUP(B7,Zákazníci!$A$2:$M$1000,11,FALSE)&amp;", "&amp;VLOOKUP(B7,Zákazníci!$A$2:$M$1000,12,FALSE)&amp;", "&amp;VLOOKUP(B7,Zákazníci!$A$2:$M$1000,13,FALSE))</f>
        <v/>
      </c>
    </row>
    <row r="8" spans="1:20" ht="15.75" customHeight="1">
      <c r="A8" s="65">
        <v>7</v>
      </c>
      <c r="B8" s="66"/>
      <c r="C8" s="66"/>
      <c r="D8" s="66"/>
      <c r="E8" s="66"/>
      <c r="F8" s="67"/>
      <c r="G8" s="70" t="str">
        <f t="shared" ca="1" si="0"/>
        <v/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73" t="str">
        <f>IF(H8="","",VLOOKUP(H8,ProduktySlužby!$A$4:$C$100,2,FALSE)*I8+IF(J8="",0,VLOOKUP(J8,ProduktySlužby!$A$4:$C$100,2,FALSE))*K8+IF(L8="",0,VLOOKUP(L8,ProduktySlužby!$A$4:$C$100,2,FALSE))*M8++IF(N8="",0,VLOOKUP(N8,ProduktySlužby!$A$4:$C$100,2,FALSE))*O8++IF(P8="",0,VLOOKUP(P8,ProduktySlužby!$A$4:$C$100,2,FALSE))*Q8)</f>
        <v/>
      </c>
      <c r="S8" s="73" t="str">
        <f>IF(R8="","",R8+R8*ProduktySlužby!$B$1)</f>
        <v/>
      </c>
      <c r="T8" s="74" t="str">
        <f>IF(B8="","",VLOOKUP(B8,Zákazníci!$A$2:$M$1000,11,FALSE)&amp;", "&amp;VLOOKUP(B8,Zákazníci!$A$2:$M$1000,12,FALSE)&amp;", "&amp;VLOOKUP(B8,Zákazníci!$A$2:$M$1000,13,FALSE))</f>
        <v/>
      </c>
    </row>
    <row r="9" spans="1:20" ht="15.75" customHeight="1">
      <c r="A9" s="65">
        <v>8</v>
      </c>
      <c r="B9" s="66"/>
      <c r="C9" s="66"/>
      <c r="D9" s="66"/>
      <c r="E9" s="66"/>
      <c r="F9" s="67"/>
      <c r="G9" s="70" t="str">
        <f t="shared" ca="1" si="0"/>
        <v/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73" t="str">
        <f>IF(H9="","",VLOOKUP(H9,ProduktySlužby!$A$4:$C$100,2,FALSE)*I9+IF(J9="",0,VLOOKUP(J9,ProduktySlužby!$A$4:$C$100,2,FALSE))*K9+IF(L9="",0,VLOOKUP(L9,ProduktySlužby!$A$4:$C$100,2,FALSE))*M9++IF(N9="",0,VLOOKUP(N9,ProduktySlužby!$A$4:$C$100,2,FALSE))*O9++IF(P9="",0,VLOOKUP(P9,ProduktySlužby!$A$4:$C$100,2,FALSE))*Q9)</f>
        <v/>
      </c>
      <c r="S9" s="73" t="str">
        <f>IF(R9="","",R9+R9*ProduktySlužby!$B$1)</f>
        <v/>
      </c>
      <c r="T9" s="74" t="str">
        <f>IF(B9="","",VLOOKUP(B9,Zákazníci!$A$2:$M$1000,11,FALSE)&amp;", "&amp;VLOOKUP(B9,Zákazníci!$A$2:$M$1000,12,FALSE)&amp;", "&amp;VLOOKUP(B9,Zákazníci!$A$2:$M$1000,13,FALSE))</f>
        <v/>
      </c>
    </row>
    <row r="10" spans="1:20" ht="15.75" customHeight="1">
      <c r="A10" s="65">
        <v>9</v>
      </c>
      <c r="B10" s="66"/>
      <c r="C10" s="66"/>
      <c r="D10" s="66"/>
      <c r="E10" s="66"/>
      <c r="F10" s="67"/>
      <c r="G10" s="70" t="str">
        <f t="shared" ca="1" si="0"/>
        <v/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73" t="str">
        <f>IF(H10="","",VLOOKUP(H10,ProduktySlužby!$A$4:$C$100,2,FALSE)*I10+IF(J10="",0,VLOOKUP(J10,ProduktySlužby!$A$4:$C$100,2,FALSE))*K10+IF(L10="",0,VLOOKUP(L10,ProduktySlužby!$A$4:$C$100,2,FALSE))*M10++IF(N10="",0,VLOOKUP(N10,ProduktySlužby!$A$4:$C$100,2,FALSE))*O10++IF(P10="",0,VLOOKUP(P10,ProduktySlužby!$A$4:$C$100,2,FALSE))*Q10)</f>
        <v/>
      </c>
      <c r="S10" s="73" t="str">
        <f>IF(R10="","",R10+R10*ProduktySlužby!$B$1)</f>
        <v/>
      </c>
      <c r="T10" s="74" t="str">
        <f>IF(B10="","",VLOOKUP(B10,Zákazníci!$A$2:$M$1000,11,FALSE)&amp;", "&amp;VLOOKUP(B10,Zákazníci!$A$2:$M$1000,12,FALSE)&amp;", "&amp;VLOOKUP(B10,Zákazníci!$A$2:$M$1000,13,FALSE))</f>
        <v/>
      </c>
    </row>
    <row r="11" spans="1:20" ht="15.75" customHeight="1">
      <c r="A11" s="65">
        <v>10</v>
      </c>
      <c r="B11" s="66"/>
      <c r="C11" s="66"/>
      <c r="D11" s="66"/>
      <c r="E11" s="66"/>
      <c r="F11" s="67"/>
      <c r="G11" s="70" t="str">
        <f t="shared" ca="1" si="0"/>
        <v/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73" t="str">
        <f>IF(H11="","",VLOOKUP(H11,ProduktySlužby!$A$4:$C$100,2,FALSE)*I11+IF(J11="",0,VLOOKUP(J11,ProduktySlužby!$A$4:$C$100,2,FALSE))*K11+IF(L11="",0,VLOOKUP(L11,ProduktySlužby!$A$4:$C$100,2,FALSE))*M11++IF(N11="",0,VLOOKUP(N11,ProduktySlužby!$A$4:$C$100,2,FALSE))*O11++IF(P11="",0,VLOOKUP(P11,ProduktySlužby!$A$4:$C$100,2,FALSE))*Q11)</f>
        <v/>
      </c>
      <c r="S11" s="73" t="str">
        <f>IF(R11="","",R11+R11*ProduktySlužby!$B$1)</f>
        <v/>
      </c>
      <c r="T11" s="74" t="str">
        <f>IF(B11="","",VLOOKUP(B11,Zákazníci!$A$2:$M$1000,11,FALSE)&amp;", "&amp;VLOOKUP(B11,Zákazníci!$A$2:$M$1000,12,FALSE)&amp;", "&amp;VLOOKUP(B11,Zákazníci!$A$2:$M$1000,13,FALSE))</f>
        <v/>
      </c>
    </row>
    <row r="12" spans="1:20" ht="15.75" customHeight="1">
      <c r="A12" s="65">
        <v>11</v>
      </c>
      <c r="B12" s="66"/>
      <c r="C12" s="66"/>
      <c r="D12" s="66"/>
      <c r="E12" s="66"/>
      <c r="F12" s="67"/>
      <c r="G12" s="70" t="str">
        <f t="shared" ca="1" si="0"/>
        <v/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73" t="str">
        <f>IF(H12="","",VLOOKUP(H12,ProduktySlužby!$A$4:$C$100,2,FALSE)*I12+IF(J12="",0,VLOOKUP(J12,ProduktySlužby!$A$4:$C$100,2,FALSE))*K12+IF(L12="",0,VLOOKUP(L12,ProduktySlužby!$A$4:$C$100,2,FALSE))*M12++IF(N12="",0,VLOOKUP(N12,ProduktySlužby!$A$4:$C$100,2,FALSE))*O12++IF(P12="",0,VLOOKUP(P12,ProduktySlužby!$A$4:$C$100,2,FALSE))*Q12)</f>
        <v/>
      </c>
      <c r="S12" s="73" t="str">
        <f>IF(R12="","",R12+R12*ProduktySlužby!$B$1)</f>
        <v/>
      </c>
      <c r="T12" s="74" t="str">
        <f>IF(B12="","",VLOOKUP(B12,Zákazníci!$A$2:$M$1000,11,FALSE)&amp;", "&amp;VLOOKUP(B12,Zákazníci!$A$2:$M$1000,12,FALSE)&amp;", "&amp;VLOOKUP(B12,Zákazníci!$A$2:$M$1000,13,FALSE))</f>
        <v/>
      </c>
    </row>
    <row r="13" spans="1:20" ht="15.75" customHeight="1">
      <c r="A13" s="65">
        <v>12</v>
      </c>
      <c r="B13" s="66"/>
      <c r="C13" s="66"/>
      <c r="D13" s="66"/>
      <c r="E13" s="66"/>
      <c r="F13" s="67"/>
      <c r="G13" s="70" t="str">
        <f t="shared" ca="1" si="0"/>
        <v/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73" t="str">
        <f>IF(H13="","",VLOOKUP(H13,ProduktySlužby!$A$4:$C$100,2,FALSE)*I13+IF(J13="",0,VLOOKUP(J13,ProduktySlužby!$A$4:$C$100,2,FALSE))*K13+IF(L13="",0,VLOOKUP(L13,ProduktySlužby!$A$4:$C$100,2,FALSE))*M13++IF(N13="",0,VLOOKUP(N13,ProduktySlužby!$A$4:$C$100,2,FALSE))*O13++IF(P13="",0,VLOOKUP(P13,ProduktySlužby!$A$4:$C$100,2,FALSE))*Q13)</f>
        <v/>
      </c>
      <c r="S13" s="73" t="str">
        <f>IF(R13="","",R13+R13*ProduktySlužby!$B$1)</f>
        <v/>
      </c>
      <c r="T13" s="74" t="str">
        <f>IF(B13="","",VLOOKUP(B13,Zákazníci!$A$2:$M$1000,11,FALSE)&amp;", "&amp;VLOOKUP(B13,Zákazníci!$A$2:$M$1000,12,FALSE)&amp;", "&amp;VLOOKUP(B13,Zákazníci!$A$2:$M$1000,13,FALSE))</f>
        <v/>
      </c>
    </row>
    <row r="14" spans="1:20" ht="15.75" customHeight="1">
      <c r="A14" s="65">
        <v>13</v>
      </c>
      <c r="B14" s="66"/>
      <c r="C14" s="66"/>
      <c r="D14" s="66"/>
      <c r="E14" s="66"/>
      <c r="F14" s="67"/>
      <c r="G14" s="70" t="str">
        <f t="shared" ca="1" si="0"/>
        <v/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73" t="str">
        <f>IF(H14="","",VLOOKUP(H14,ProduktySlužby!$A$4:$C$100,2,FALSE)*I14+IF(J14="",0,VLOOKUP(J14,ProduktySlužby!$A$4:$C$100,2,FALSE))*K14+IF(L14="",0,VLOOKUP(L14,ProduktySlužby!$A$4:$C$100,2,FALSE))*M14++IF(N14="",0,VLOOKUP(N14,ProduktySlužby!$A$4:$C$100,2,FALSE))*O14++IF(P14="",0,VLOOKUP(P14,ProduktySlužby!$A$4:$C$100,2,FALSE))*Q14)</f>
        <v/>
      </c>
      <c r="S14" s="73" t="str">
        <f>IF(R14="","",R14+R14*ProduktySlužby!$B$1)</f>
        <v/>
      </c>
      <c r="T14" s="74" t="str">
        <f>IF(B14="","",VLOOKUP(B14,Zákazníci!$A$2:$M$1000,11,FALSE)&amp;", "&amp;VLOOKUP(B14,Zákazníci!$A$2:$M$1000,12,FALSE)&amp;", "&amp;VLOOKUP(B14,Zákazníci!$A$2:$M$1000,13,FALSE))</f>
        <v/>
      </c>
    </row>
    <row r="15" spans="1:20" ht="15.75" customHeight="1">
      <c r="A15" s="65">
        <v>14</v>
      </c>
      <c r="B15" s="66"/>
      <c r="C15" s="66"/>
      <c r="D15" s="66"/>
      <c r="E15" s="66"/>
      <c r="F15" s="67"/>
      <c r="G15" s="70" t="str">
        <f t="shared" ca="1" si="0"/>
        <v/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73" t="str">
        <f>IF(H15="","",VLOOKUP(H15,ProduktySlužby!$A$4:$C$100,2,FALSE)*I15+IF(J15="",0,VLOOKUP(J15,ProduktySlužby!$A$4:$C$100,2,FALSE))*K15+IF(L15="",0,VLOOKUP(L15,ProduktySlužby!$A$4:$C$100,2,FALSE))*M15++IF(N15="",0,VLOOKUP(N15,ProduktySlužby!$A$4:$C$100,2,FALSE))*O15++IF(P15="",0,VLOOKUP(P15,ProduktySlužby!$A$4:$C$100,2,FALSE))*Q15)</f>
        <v/>
      </c>
      <c r="S15" s="73" t="str">
        <f>IF(R15="","",R15+R15*ProduktySlužby!$B$1)</f>
        <v/>
      </c>
      <c r="T15" s="74" t="str">
        <f>IF(B15="","",VLOOKUP(B15,Zákazníci!$A$2:$M$1000,11,FALSE)&amp;", "&amp;VLOOKUP(B15,Zákazníci!$A$2:$M$1000,12,FALSE)&amp;", "&amp;VLOOKUP(B15,Zákazníci!$A$2:$M$1000,13,FALSE))</f>
        <v/>
      </c>
    </row>
    <row r="16" spans="1:20" ht="15.75" customHeight="1">
      <c r="A16" s="65">
        <v>15</v>
      </c>
      <c r="B16" s="66"/>
      <c r="C16" s="66"/>
      <c r="D16" s="66"/>
      <c r="E16" s="66"/>
      <c r="F16" s="67"/>
      <c r="G16" s="70" t="str">
        <f t="shared" ca="1" si="0"/>
        <v/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73" t="str">
        <f>IF(H16="","",VLOOKUP(H16,ProduktySlužby!$A$4:$C$100,2,FALSE)*I16+IF(J16="",0,VLOOKUP(J16,ProduktySlužby!$A$4:$C$100,2,FALSE))*K16+IF(L16="",0,VLOOKUP(L16,ProduktySlužby!$A$4:$C$100,2,FALSE))*M16++IF(N16="",0,VLOOKUP(N16,ProduktySlužby!$A$4:$C$100,2,FALSE))*O16++IF(P16="",0,VLOOKUP(P16,ProduktySlužby!$A$4:$C$100,2,FALSE))*Q16)</f>
        <v/>
      </c>
      <c r="S16" s="73" t="str">
        <f>IF(R16="","",R16+R16*ProduktySlužby!$B$1)</f>
        <v/>
      </c>
      <c r="T16" s="74" t="str">
        <f>IF(B16="","",VLOOKUP(B16,Zákazníci!$A$2:$M$1000,11,FALSE)&amp;", "&amp;VLOOKUP(B16,Zákazníci!$A$2:$M$1000,12,FALSE)&amp;", "&amp;VLOOKUP(B16,Zákazníci!$A$2:$M$1000,13,FALSE))</f>
        <v/>
      </c>
    </row>
    <row r="17" spans="1:20" ht="15.75" customHeight="1">
      <c r="A17" s="65">
        <v>16</v>
      </c>
      <c r="B17" s="66"/>
      <c r="C17" s="66"/>
      <c r="D17" s="66"/>
      <c r="E17" s="66"/>
      <c r="F17" s="67"/>
      <c r="G17" s="70" t="str">
        <f t="shared" ca="1" si="0"/>
        <v/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73" t="str">
        <f>IF(H17="","",VLOOKUP(H17,ProduktySlužby!$A$4:$C$100,2,FALSE)*I17+IF(J17="",0,VLOOKUP(J17,ProduktySlužby!$A$4:$C$100,2,FALSE))*K17+IF(L17="",0,VLOOKUP(L17,ProduktySlužby!$A$4:$C$100,2,FALSE))*M17++IF(N17="",0,VLOOKUP(N17,ProduktySlužby!$A$4:$C$100,2,FALSE))*O17++IF(P17="",0,VLOOKUP(P17,ProduktySlužby!$A$4:$C$100,2,FALSE))*Q17)</f>
        <v/>
      </c>
      <c r="S17" s="73" t="str">
        <f>IF(R17="","",R17+R17*ProduktySlužby!$B$1)</f>
        <v/>
      </c>
      <c r="T17" s="74" t="str">
        <f>IF(B17="","",VLOOKUP(B17,Zákazníci!$A$2:$M$1000,11,FALSE)&amp;", "&amp;VLOOKUP(B17,Zákazníci!$A$2:$M$1000,12,FALSE)&amp;", "&amp;VLOOKUP(B17,Zákazníci!$A$2:$M$1000,13,FALSE))</f>
        <v/>
      </c>
    </row>
    <row r="18" spans="1:20" ht="15.75" customHeight="1">
      <c r="A18" s="65">
        <v>17</v>
      </c>
      <c r="B18" s="66"/>
      <c r="C18" s="66"/>
      <c r="D18" s="66"/>
      <c r="E18" s="66"/>
      <c r="F18" s="67"/>
      <c r="G18" s="70" t="str">
        <f t="shared" ca="1" si="0"/>
        <v/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73" t="str">
        <f>IF(H18="","",VLOOKUP(H18,ProduktySlužby!$A$4:$C$100,2,FALSE)*I18+IF(J18="",0,VLOOKUP(J18,ProduktySlužby!$A$4:$C$100,2,FALSE))*K18+IF(L18="",0,VLOOKUP(L18,ProduktySlužby!$A$4:$C$100,2,FALSE))*M18++IF(N18="",0,VLOOKUP(N18,ProduktySlužby!$A$4:$C$100,2,FALSE))*O18++IF(P18="",0,VLOOKUP(P18,ProduktySlužby!$A$4:$C$100,2,FALSE))*Q18)</f>
        <v/>
      </c>
      <c r="S18" s="73" t="str">
        <f>IF(R18="","",R18+R18*ProduktySlužby!$B$1)</f>
        <v/>
      </c>
      <c r="T18" s="74" t="str">
        <f>IF(B18="","",VLOOKUP(B18,Zákazníci!$A$2:$M$1000,11,FALSE)&amp;", "&amp;VLOOKUP(B18,Zákazníci!$A$2:$M$1000,12,FALSE)&amp;", "&amp;VLOOKUP(B18,Zákazníci!$A$2:$M$1000,13,FALSE))</f>
        <v/>
      </c>
    </row>
    <row r="19" spans="1:20" ht="15.75" customHeight="1">
      <c r="A19" s="65">
        <v>18</v>
      </c>
      <c r="B19" s="66"/>
      <c r="C19" s="66"/>
      <c r="D19" s="66"/>
      <c r="E19" s="66"/>
      <c r="F19" s="67"/>
      <c r="G19" s="70" t="str">
        <f t="shared" ca="1" si="0"/>
        <v/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73" t="str">
        <f>IF(H19="","",VLOOKUP(H19,ProduktySlužby!$A$4:$C$100,2,FALSE)*I19+IF(J19="",0,VLOOKUP(J19,ProduktySlužby!$A$4:$C$100,2,FALSE))*K19+IF(L19="",0,VLOOKUP(L19,ProduktySlužby!$A$4:$C$100,2,FALSE))*M19++IF(N19="",0,VLOOKUP(N19,ProduktySlužby!$A$4:$C$100,2,FALSE))*O19++IF(P19="",0,VLOOKUP(P19,ProduktySlužby!$A$4:$C$100,2,FALSE))*Q19)</f>
        <v/>
      </c>
      <c r="S19" s="73" t="str">
        <f>IF(R19="","",R19+R19*ProduktySlužby!$B$1)</f>
        <v/>
      </c>
      <c r="T19" s="74" t="str">
        <f>IF(B19="","",VLOOKUP(B19,Zákazníci!$A$2:$M$1000,11,FALSE)&amp;", "&amp;VLOOKUP(B19,Zákazníci!$A$2:$M$1000,12,FALSE)&amp;", "&amp;VLOOKUP(B19,Zákazníci!$A$2:$M$1000,13,FALSE))</f>
        <v/>
      </c>
    </row>
    <row r="20" spans="1:20" ht="15.75" customHeight="1">
      <c r="A20" s="65">
        <v>19</v>
      </c>
      <c r="B20" s="66"/>
      <c r="C20" s="66"/>
      <c r="D20" s="66"/>
      <c r="E20" s="66"/>
      <c r="F20" s="67"/>
      <c r="G20" s="70" t="str">
        <f t="shared" ca="1" si="0"/>
        <v/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73" t="str">
        <f>IF(H20="","",VLOOKUP(H20,ProduktySlužby!$A$4:$C$100,2,FALSE)*I20+IF(J20="",0,VLOOKUP(J20,ProduktySlužby!$A$4:$C$100,2,FALSE))*K20+IF(L20="",0,VLOOKUP(L20,ProduktySlužby!$A$4:$C$100,2,FALSE))*M20++IF(N20="",0,VLOOKUP(N20,ProduktySlužby!$A$4:$C$100,2,FALSE))*O20++IF(P20="",0,VLOOKUP(P20,ProduktySlužby!$A$4:$C$100,2,FALSE))*Q20)</f>
        <v/>
      </c>
      <c r="S20" s="73" t="str">
        <f>IF(R20="","",R20+R20*ProduktySlužby!$B$1)</f>
        <v/>
      </c>
      <c r="T20" s="74" t="str">
        <f>IF(B20="","",VLOOKUP(B20,Zákazníci!$A$2:$M$1000,11,FALSE)&amp;", "&amp;VLOOKUP(B20,Zákazníci!$A$2:$M$1000,12,FALSE)&amp;", "&amp;VLOOKUP(B20,Zákazníci!$A$2:$M$1000,13,FALSE))</f>
        <v/>
      </c>
    </row>
    <row r="21" spans="1:20" ht="15.75" customHeight="1">
      <c r="A21" s="65">
        <v>20</v>
      </c>
      <c r="B21" s="66"/>
      <c r="C21" s="66"/>
      <c r="D21" s="66"/>
      <c r="E21" s="66"/>
      <c r="F21" s="67"/>
      <c r="G21" s="70" t="str">
        <f t="shared" ca="1" si="0"/>
        <v/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73" t="str">
        <f>IF(H21="","",VLOOKUP(H21,ProduktySlužby!$A$4:$C$100,2,FALSE)*I21+IF(J21="",0,VLOOKUP(J21,ProduktySlužby!$A$4:$C$100,2,FALSE))*K21+IF(L21="",0,VLOOKUP(L21,ProduktySlužby!$A$4:$C$100,2,FALSE))*M21++IF(N21="",0,VLOOKUP(N21,ProduktySlužby!$A$4:$C$100,2,FALSE))*O21++IF(P21="",0,VLOOKUP(P21,ProduktySlužby!$A$4:$C$100,2,FALSE))*Q21)</f>
        <v/>
      </c>
      <c r="S21" s="73" t="str">
        <f>IF(R21="","",R21+R21*ProduktySlužby!$B$1)</f>
        <v/>
      </c>
      <c r="T21" s="74" t="str">
        <f>IF(B21="","",VLOOKUP(B21,Zákazníci!$A$2:$M$1000,11,FALSE)&amp;", "&amp;VLOOKUP(B21,Zákazníci!$A$2:$M$1000,12,FALSE)&amp;", "&amp;VLOOKUP(B21,Zákazníci!$A$2:$M$1000,13,FALSE))</f>
        <v/>
      </c>
    </row>
    <row r="22" spans="1:20" ht="15.75" customHeight="1">
      <c r="A22" s="65">
        <v>21</v>
      </c>
      <c r="B22" s="66"/>
      <c r="C22" s="66"/>
      <c r="D22" s="66"/>
      <c r="E22" s="66"/>
      <c r="F22" s="67"/>
      <c r="G22" s="70" t="str">
        <f t="shared" ca="1" si="0"/>
        <v/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73" t="str">
        <f>IF(H22="","",VLOOKUP(H22,ProduktySlužby!$A$4:$C$100,2,FALSE)*I22+IF(J22="",0,VLOOKUP(J22,ProduktySlužby!$A$4:$C$100,2,FALSE))*K22+IF(L22="",0,VLOOKUP(L22,ProduktySlužby!$A$4:$C$100,2,FALSE))*M22++IF(N22="",0,VLOOKUP(N22,ProduktySlužby!$A$4:$C$100,2,FALSE))*O22++IF(P22="",0,VLOOKUP(P22,ProduktySlužby!$A$4:$C$100,2,FALSE))*Q22)</f>
        <v/>
      </c>
      <c r="S22" s="73" t="str">
        <f>IF(R22="","",R22+R22*ProduktySlužby!$B$1)</f>
        <v/>
      </c>
      <c r="T22" s="74" t="str">
        <f>IF(B22="","",VLOOKUP(B22,Zákazníci!$A$2:$M$1000,11,FALSE)&amp;", "&amp;VLOOKUP(B22,Zákazníci!$A$2:$M$1000,12,FALSE)&amp;", "&amp;VLOOKUP(B22,Zákazníci!$A$2:$M$1000,13,FALSE))</f>
        <v/>
      </c>
    </row>
    <row r="23" spans="1:20" ht="15.75" customHeight="1">
      <c r="A23" s="65">
        <v>22</v>
      </c>
      <c r="B23" s="66"/>
      <c r="C23" s="66"/>
      <c r="D23" s="66"/>
      <c r="E23" s="66"/>
      <c r="F23" s="67"/>
      <c r="G23" s="70" t="str">
        <f t="shared" ca="1" si="0"/>
        <v/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73" t="str">
        <f>IF(H23="","",VLOOKUP(H23,ProduktySlužby!$A$4:$C$100,2,FALSE)*I23+IF(J23="",0,VLOOKUP(J23,ProduktySlužby!$A$4:$C$100,2,FALSE))*K23+IF(L23="",0,VLOOKUP(L23,ProduktySlužby!$A$4:$C$100,2,FALSE))*M23++IF(N23="",0,VLOOKUP(N23,ProduktySlužby!$A$4:$C$100,2,FALSE))*O23++IF(P23="",0,VLOOKUP(P23,ProduktySlužby!$A$4:$C$100,2,FALSE))*Q23)</f>
        <v/>
      </c>
      <c r="S23" s="73" t="str">
        <f>IF(R23="","",R23+R23*ProduktySlužby!$B$1)</f>
        <v/>
      </c>
      <c r="T23" s="74" t="str">
        <f>IF(B23="","",VLOOKUP(B23,Zákazníci!$A$2:$M$1000,11,FALSE)&amp;", "&amp;VLOOKUP(B23,Zákazníci!$A$2:$M$1000,12,FALSE)&amp;", "&amp;VLOOKUP(B23,Zákazníci!$A$2:$M$1000,13,FALSE))</f>
        <v/>
      </c>
    </row>
    <row r="24" spans="1:20" ht="15.75" customHeight="1">
      <c r="A24" s="65">
        <v>23</v>
      </c>
      <c r="B24" s="66"/>
      <c r="C24" s="66"/>
      <c r="D24" s="66"/>
      <c r="E24" s="66"/>
      <c r="F24" s="67"/>
      <c r="G24" s="70" t="str">
        <f t="shared" ca="1" si="0"/>
        <v/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3" t="str">
        <f>IF(H24="","",VLOOKUP(H24,ProduktySlužby!$A$4:$C$100,2,FALSE)*I24+IF(J24="",0,VLOOKUP(J24,ProduktySlužby!$A$4:$C$100,2,FALSE))*K24+IF(L24="",0,VLOOKUP(L24,ProduktySlužby!$A$4:$C$100,2,FALSE))*M24++IF(N24="",0,VLOOKUP(N24,ProduktySlužby!$A$4:$C$100,2,FALSE))*O24++IF(P24="",0,VLOOKUP(P24,ProduktySlužby!$A$4:$C$100,2,FALSE))*Q24)</f>
        <v/>
      </c>
      <c r="S24" s="73" t="str">
        <f>IF(R24="","",R24+R24*ProduktySlužby!$B$1)</f>
        <v/>
      </c>
      <c r="T24" s="74" t="str">
        <f>IF(B24="","",VLOOKUP(B24,Zákazníci!$A$2:$M$1000,11,FALSE)&amp;", "&amp;VLOOKUP(B24,Zákazníci!$A$2:$M$1000,12,FALSE)&amp;", "&amp;VLOOKUP(B24,Zákazníci!$A$2:$M$1000,13,FALSE))</f>
        <v/>
      </c>
    </row>
    <row r="25" spans="1:20" ht="15.75" customHeight="1">
      <c r="A25" s="65">
        <v>24</v>
      </c>
      <c r="B25" s="66"/>
      <c r="C25" s="66"/>
      <c r="D25" s="66"/>
      <c r="E25" s="66"/>
      <c r="F25" s="67"/>
      <c r="G25" s="70" t="str">
        <f t="shared" ca="1" si="0"/>
        <v/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73" t="str">
        <f>IF(H25="","",VLOOKUP(H25,ProduktySlužby!$A$4:$C$100,2,FALSE)*I25+IF(J25="",0,VLOOKUP(J25,ProduktySlužby!$A$4:$C$100,2,FALSE))*K25+IF(L25="",0,VLOOKUP(L25,ProduktySlužby!$A$4:$C$100,2,FALSE))*M25++IF(N25="",0,VLOOKUP(N25,ProduktySlužby!$A$4:$C$100,2,FALSE))*O25++IF(P25="",0,VLOOKUP(P25,ProduktySlužby!$A$4:$C$100,2,FALSE))*Q25)</f>
        <v/>
      </c>
      <c r="S25" s="73" t="str">
        <f>IF(R25="","",R25+R25*ProduktySlužby!$B$1)</f>
        <v/>
      </c>
      <c r="T25" s="74" t="str">
        <f>IF(B25="","",VLOOKUP(B25,Zákazníci!$A$2:$M$1000,11,FALSE)&amp;", "&amp;VLOOKUP(B25,Zákazníci!$A$2:$M$1000,12,FALSE)&amp;", "&amp;VLOOKUP(B25,Zákazníci!$A$2:$M$1000,13,FALSE))</f>
        <v/>
      </c>
    </row>
    <row r="26" spans="1:20" ht="15.75" customHeight="1">
      <c r="A26" s="65">
        <v>25</v>
      </c>
      <c r="B26" s="66"/>
      <c r="C26" s="66"/>
      <c r="D26" s="66"/>
      <c r="E26" s="66"/>
      <c r="F26" s="67"/>
      <c r="G26" s="70" t="str">
        <f t="shared" ca="1" si="0"/>
        <v/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73" t="str">
        <f>IF(H26="","",VLOOKUP(H26,ProduktySlužby!$A$4:$C$100,2,FALSE)*I26+IF(J26="",0,VLOOKUP(J26,ProduktySlužby!$A$4:$C$100,2,FALSE))*K26+IF(L26="",0,VLOOKUP(L26,ProduktySlužby!$A$4:$C$100,2,FALSE))*M26++IF(N26="",0,VLOOKUP(N26,ProduktySlužby!$A$4:$C$100,2,FALSE))*O26++IF(P26="",0,VLOOKUP(P26,ProduktySlužby!$A$4:$C$100,2,FALSE))*Q26)</f>
        <v/>
      </c>
      <c r="S26" s="73" t="str">
        <f>IF(R26="","",R26+R26*ProduktySlužby!$B$1)</f>
        <v/>
      </c>
      <c r="T26" s="74" t="str">
        <f>IF(B26="","",VLOOKUP(B26,Zákazníci!$A$2:$M$1000,11,FALSE)&amp;", "&amp;VLOOKUP(B26,Zákazníci!$A$2:$M$1000,12,FALSE)&amp;", "&amp;VLOOKUP(B26,Zákazníci!$A$2:$M$1000,13,FALSE))</f>
        <v/>
      </c>
    </row>
    <row r="27" spans="1:20" ht="15.75" customHeight="1">
      <c r="A27" s="65">
        <v>26</v>
      </c>
      <c r="B27" s="66"/>
      <c r="C27" s="66"/>
      <c r="D27" s="66"/>
      <c r="E27" s="66"/>
      <c r="F27" s="67"/>
      <c r="G27" s="70" t="str">
        <f t="shared" ca="1" si="0"/>
        <v/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73" t="str">
        <f>IF(H27="","",VLOOKUP(H27,ProduktySlužby!$A$4:$C$100,2,FALSE)*I27+IF(J27="",0,VLOOKUP(J27,ProduktySlužby!$A$4:$C$100,2,FALSE))*K27+IF(L27="",0,VLOOKUP(L27,ProduktySlužby!$A$4:$C$100,2,FALSE))*M27++IF(N27="",0,VLOOKUP(N27,ProduktySlužby!$A$4:$C$100,2,FALSE))*O27++IF(P27="",0,VLOOKUP(P27,ProduktySlužby!$A$4:$C$100,2,FALSE))*Q27)</f>
        <v/>
      </c>
      <c r="S27" s="73" t="str">
        <f>IF(R27="","",R27+R27*ProduktySlužby!$B$1)</f>
        <v/>
      </c>
      <c r="T27" s="74" t="str">
        <f>IF(B27="","",VLOOKUP(B27,Zákazníci!$A$2:$M$1000,11,FALSE)&amp;", "&amp;VLOOKUP(B27,Zákazníci!$A$2:$M$1000,12,FALSE)&amp;", "&amp;VLOOKUP(B27,Zákazníci!$A$2:$M$1000,13,FALSE))</f>
        <v/>
      </c>
    </row>
    <row r="28" spans="1:20" ht="15.75" customHeight="1">
      <c r="A28" s="65">
        <v>27</v>
      </c>
      <c r="B28" s="66"/>
      <c r="C28" s="66"/>
      <c r="D28" s="66"/>
      <c r="E28" s="66"/>
      <c r="F28" s="67"/>
      <c r="G28" s="70" t="str">
        <f t="shared" ca="1" si="0"/>
        <v/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73" t="str">
        <f>IF(H28="","",VLOOKUP(H28,ProduktySlužby!$A$4:$C$100,2,FALSE)*I28+IF(J28="",0,VLOOKUP(J28,ProduktySlužby!$A$4:$C$100,2,FALSE))*K28+IF(L28="",0,VLOOKUP(L28,ProduktySlužby!$A$4:$C$100,2,FALSE))*M28++IF(N28="",0,VLOOKUP(N28,ProduktySlužby!$A$4:$C$100,2,FALSE))*O28++IF(P28="",0,VLOOKUP(P28,ProduktySlužby!$A$4:$C$100,2,FALSE))*Q28)</f>
        <v/>
      </c>
      <c r="S28" s="73" t="str">
        <f>IF(R28="","",R28+R28*ProduktySlužby!$B$1)</f>
        <v/>
      </c>
      <c r="T28" s="74" t="str">
        <f>IF(B28="","",VLOOKUP(B28,Zákazníci!$A$2:$M$1000,11,FALSE)&amp;", "&amp;VLOOKUP(B28,Zákazníci!$A$2:$M$1000,12,FALSE)&amp;", "&amp;VLOOKUP(B28,Zákazníci!$A$2:$M$1000,13,FALSE))</f>
        <v/>
      </c>
    </row>
    <row r="29" spans="1:20" ht="15.75" customHeight="1">
      <c r="A29" s="65">
        <v>28</v>
      </c>
      <c r="B29" s="66"/>
      <c r="C29" s="66"/>
      <c r="D29" s="66"/>
      <c r="E29" s="66"/>
      <c r="F29" s="67"/>
      <c r="G29" s="70" t="str">
        <f t="shared" ca="1" si="0"/>
        <v/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73" t="str">
        <f>IF(H29="","",VLOOKUP(H29,ProduktySlužby!$A$4:$C$100,2,FALSE)*I29+IF(J29="",0,VLOOKUP(J29,ProduktySlužby!$A$4:$C$100,2,FALSE))*K29+IF(L29="",0,VLOOKUP(L29,ProduktySlužby!$A$4:$C$100,2,FALSE))*M29++IF(N29="",0,VLOOKUP(N29,ProduktySlužby!$A$4:$C$100,2,FALSE))*O29++IF(P29="",0,VLOOKUP(P29,ProduktySlužby!$A$4:$C$100,2,FALSE))*Q29)</f>
        <v/>
      </c>
      <c r="S29" s="73" t="str">
        <f>IF(R29="","",R29+R29*ProduktySlužby!$B$1)</f>
        <v/>
      </c>
      <c r="T29" s="74" t="str">
        <f>IF(B29="","",VLOOKUP(B29,Zákazníci!$A$2:$M$1000,11,FALSE)&amp;", "&amp;VLOOKUP(B29,Zákazníci!$A$2:$M$1000,12,FALSE)&amp;", "&amp;VLOOKUP(B29,Zákazníci!$A$2:$M$1000,13,FALSE))</f>
        <v/>
      </c>
    </row>
    <row r="30" spans="1:20" ht="15.75" customHeight="1">
      <c r="A30" s="65">
        <v>29</v>
      </c>
      <c r="B30" s="66"/>
      <c r="C30" s="66"/>
      <c r="D30" s="66"/>
      <c r="E30" s="66"/>
      <c r="F30" s="67"/>
      <c r="G30" s="70" t="str">
        <f t="shared" ca="1" si="0"/>
        <v/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73" t="str">
        <f>IF(H30="","",VLOOKUP(H30,ProduktySlužby!$A$4:$C$100,2,FALSE)*I30+IF(J30="",0,VLOOKUP(J30,ProduktySlužby!$A$4:$C$100,2,FALSE))*K30+IF(L30="",0,VLOOKUP(L30,ProduktySlužby!$A$4:$C$100,2,FALSE))*M30++IF(N30="",0,VLOOKUP(N30,ProduktySlužby!$A$4:$C$100,2,FALSE))*O30++IF(P30="",0,VLOOKUP(P30,ProduktySlužby!$A$4:$C$100,2,FALSE))*Q30)</f>
        <v/>
      </c>
      <c r="S30" s="73" t="str">
        <f>IF(R30="","",R30+R30*ProduktySlužby!$B$1)</f>
        <v/>
      </c>
      <c r="T30" s="74" t="str">
        <f>IF(B30="","",VLOOKUP(B30,Zákazníci!$A$2:$M$1000,11,FALSE)&amp;", "&amp;VLOOKUP(B30,Zákazníci!$A$2:$M$1000,12,FALSE)&amp;", "&amp;VLOOKUP(B30,Zákazníci!$A$2:$M$1000,13,FALSE))</f>
        <v/>
      </c>
    </row>
    <row r="31" spans="1:20" ht="15.75" customHeight="1">
      <c r="A31" s="65">
        <v>30</v>
      </c>
      <c r="B31" s="66"/>
      <c r="C31" s="66"/>
      <c r="D31" s="66"/>
      <c r="E31" s="66"/>
      <c r="F31" s="67"/>
      <c r="G31" s="70" t="str">
        <f t="shared" ca="1" si="0"/>
        <v/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73" t="str">
        <f>IF(H31="","",VLOOKUP(H31,ProduktySlužby!$A$4:$C$100,2,FALSE)*I31+IF(J31="",0,VLOOKUP(J31,ProduktySlužby!$A$4:$C$100,2,FALSE))*K31+IF(L31="",0,VLOOKUP(L31,ProduktySlužby!$A$4:$C$100,2,FALSE))*M31++IF(N31="",0,VLOOKUP(N31,ProduktySlužby!$A$4:$C$100,2,FALSE))*O31++IF(P31="",0,VLOOKUP(P31,ProduktySlužby!$A$4:$C$100,2,FALSE))*Q31)</f>
        <v/>
      </c>
      <c r="S31" s="73" t="str">
        <f>IF(R31="","",R31+R31*ProduktySlužby!$B$1)</f>
        <v/>
      </c>
      <c r="T31" s="74" t="str">
        <f>IF(B31="","",VLOOKUP(B31,Zákazníci!$A$2:$M$1000,11,FALSE)&amp;", "&amp;VLOOKUP(B31,Zákazníci!$A$2:$M$1000,12,FALSE)&amp;", "&amp;VLOOKUP(B31,Zákazníci!$A$2:$M$1000,13,FALSE))</f>
        <v/>
      </c>
    </row>
    <row r="32" spans="1:20" ht="15.75" customHeight="1">
      <c r="A32" s="65">
        <v>31</v>
      </c>
      <c r="B32" s="66"/>
      <c r="C32" s="66"/>
      <c r="D32" s="66"/>
      <c r="E32" s="66"/>
      <c r="F32" s="67"/>
      <c r="G32" s="70" t="str">
        <f t="shared" ca="1" si="0"/>
        <v/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73" t="str">
        <f>IF(H32="","",VLOOKUP(H32,ProduktySlužby!$A$4:$C$100,2,FALSE)*I32+IF(J32="",0,VLOOKUP(J32,ProduktySlužby!$A$4:$C$100,2,FALSE))*K32+IF(L32="",0,VLOOKUP(L32,ProduktySlužby!$A$4:$C$100,2,FALSE))*M32++IF(N32="",0,VLOOKUP(N32,ProduktySlužby!$A$4:$C$100,2,FALSE))*O32++IF(P32="",0,VLOOKUP(P32,ProduktySlužby!$A$4:$C$100,2,FALSE))*Q32)</f>
        <v/>
      </c>
      <c r="S32" s="73" t="str">
        <f>IF(R32="","",R32+R32*ProduktySlužby!$B$1)</f>
        <v/>
      </c>
      <c r="T32" s="74" t="str">
        <f>IF(B32="","",VLOOKUP(B32,Zákazníci!$A$2:$M$1000,11,FALSE)&amp;", "&amp;VLOOKUP(B32,Zákazníci!$A$2:$M$1000,12,FALSE)&amp;", "&amp;VLOOKUP(B32,Zákazníci!$A$2:$M$1000,13,FALSE))</f>
        <v/>
      </c>
    </row>
    <row r="33" spans="1:20" ht="15.75" customHeight="1">
      <c r="A33" s="65">
        <v>32</v>
      </c>
      <c r="B33" s="66"/>
      <c r="C33" s="66"/>
      <c r="D33" s="66"/>
      <c r="E33" s="66"/>
      <c r="F33" s="67"/>
      <c r="G33" s="70" t="str">
        <f t="shared" ca="1" si="0"/>
        <v/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73" t="str">
        <f>IF(H33="","",VLOOKUP(H33,ProduktySlužby!$A$4:$C$100,2,FALSE)*I33+IF(J33="",0,VLOOKUP(J33,ProduktySlužby!$A$4:$C$100,2,FALSE))*K33+IF(L33="",0,VLOOKUP(L33,ProduktySlužby!$A$4:$C$100,2,FALSE))*M33++IF(N33="",0,VLOOKUP(N33,ProduktySlužby!$A$4:$C$100,2,FALSE))*O33++IF(P33="",0,VLOOKUP(P33,ProduktySlužby!$A$4:$C$100,2,FALSE))*Q33)</f>
        <v/>
      </c>
      <c r="S33" s="73" t="str">
        <f>IF(R33="","",R33+R33*ProduktySlužby!$B$1)</f>
        <v/>
      </c>
      <c r="T33" s="74" t="str">
        <f>IF(B33="","",VLOOKUP(B33,Zákazníci!$A$2:$M$1000,11,FALSE)&amp;", "&amp;VLOOKUP(B33,Zákazníci!$A$2:$M$1000,12,FALSE)&amp;", "&amp;VLOOKUP(B33,Zákazníci!$A$2:$M$1000,13,FALSE))</f>
        <v/>
      </c>
    </row>
    <row r="34" spans="1:20" ht="15.75" customHeight="1">
      <c r="A34" s="65">
        <v>33</v>
      </c>
      <c r="B34" s="66"/>
      <c r="C34" s="66"/>
      <c r="D34" s="66"/>
      <c r="E34" s="66"/>
      <c r="F34" s="67"/>
      <c r="G34" s="70" t="str">
        <f t="shared" ca="1" si="0"/>
        <v/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73" t="str">
        <f>IF(H34="","",VLOOKUP(H34,ProduktySlužby!$A$4:$C$100,2,FALSE)*I34+IF(J34="",0,VLOOKUP(J34,ProduktySlužby!$A$4:$C$100,2,FALSE))*K34+IF(L34="",0,VLOOKUP(L34,ProduktySlužby!$A$4:$C$100,2,FALSE))*M34++IF(N34="",0,VLOOKUP(N34,ProduktySlužby!$A$4:$C$100,2,FALSE))*O34++IF(P34="",0,VLOOKUP(P34,ProduktySlužby!$A$4:$C$100,2,FALSE))*Q34)</f>
        <v/>
      </c>
      <c r="S34" s="73" t="str">
        <f>IF(R34="","",R34+R34*ProduktySlužby!$B$1)</f>
        <v/>
      </c>
      <c r="T34" s="74" t="str">
        <f>IF(B34="","",VLOOKUP(B34,Zákazníci!$A$2:$M$1000,11,FALSE)&amp;", "&amp;VLOOKUP(B34,Zákazníci!$A$2:$M$1000,12,FALSE)&amp;", "&amp;VLOOKUP(B34,Zákazníci!$A$2:$M$1000,13,FALSE))</f>
        <v/>
      </c>
    </row>
    <row r="35" spans="1:20" ht="15.75" customHeight="1">
      <c r="A35" s="65">
        <v>34</v>
      </c>
      <c r="B35" s="66"/>
      <c r="C35" s="66"/>
      <c r="D35" s="66"/>
      <c r="E35" s="66"/>
      <c r="F35" s="67"/>
      <c r="G35" s="70" t="str">
        <f t="shared" ca="1" si="0"/>
        <v/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73" t="str">
        <f>IF(H35="","",VLOOKUP(H35,ProduktySlužby!$A$4:$C$100,2,FALSE)*I35+IF(J35="",0,VLOOKUP(J35,ProduktySlužby!$A$4:$C$100,2,FALSE))*K35+IF(L35="",0,VLOOKUP(L35,ProduktySlužby!$A$4:$C$100,2,FALSE))*M35++IF(N35="",0,VLOOKUP(N35,ProduktySlužby!$A$4:$C$100,2,FALSE))*O35++IF(P35="",0,VLOOKUP(P35,ProduktySlužby!$A$4:$C$100,2,FALSE))*Q35)</f>
        <v/>
      </c>
      <c r="S35" s="73" t="str">
        <f>IF(R35="","",R35+R35*ProduktySlužby!$B$1)</f>
        <v/>
      </c>
      <c r="T35" s="74" t="str">
        <f>IF(B35="","",VLOOKUP(B35,Zákazníci!$A$2:$M$1000,11,FALSE)&amp;", "&amp;VLOOKUP(B35,Zákazníci!$A$2:$M$1000,12,FALSE)&amp;", "&amp;VLOOKUP(B35,Zákazníci!$A$2:$M$1000,13,FALSE))</f>
        <v/>
      </c>
    </row>
    <row r="36" spans="1:20" ht="12.75">
      <c r="A36" s="65">
        <v>35</v>
      </c>
      <c r="B36" s="66"/>
      <c r="C36" s="66"/>
      <c r="D36" s="66"/>
      <c r="E36" s="66"/>
      <c r="F36" s="67"/>
      <c r="G36" s="70" t="str">
        <f t="shared" ca="1" si="0"/>
        <v/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73" t="str">
        <f>IF(H36="","",VLOOKUP(H36,ProduktySlužby!$A$4:$C$100,2,FALSE)*I36+IF(J36="",0,VLOOKUP(J36,ProduktySlužby!$A$4:$C$100,2,FALSE))*K36+IF(L36="",0,VLOOKUP(L36,ProduktySlužby!$A$4:$C$100,2,FALSE))*M36++IF(N36="",0,VLOOKUP(N36,ProduktySlužby!$A$4:$C$100,2,FALSE))*O36++IF(P36="",0,VLOOKUP(P36,ProduktySlužby!$A$4:$C$100,2,FALSE))*Q36)</f>
        <v/>
      </c>
      <c r="S36" s="73" t="str">
        <f>IF(R36="","",R36+R36*ProduktySlužby!$B$1)</f>
        <v/>
      </c>
      <c r="T36" s="74" t="str">
        <f>IF(B36="","",VLOOKUP(B36,Zákazníci!$A$2:$M$1000,11,FALSE)&amp;", "&amp;VLOOKUP(B36,Zákazníci!$A$2:$M$1000,12,FALSE)&amp;", "&amp;VLOOKUP(B36,Zákazníci!$A$2:$M$1000,13,FALSE))</f>
        <v/>
      </c>
    </row>
    <row r="37" spans="1:20" ht="12.75">
      <c r="A37" s="65">
        <v>36</v>
      </c>
      <c r="B37" s="66"/>
      <c r="C37" s="66"/>
      <c r="D37" s="66"/>
      <c r="E37" s="66"/>
      <c r="F37" s="67"/>
      <c r="G37" s="70" t="str">
        <f t="shared" ca="1" si="0"/>
        <v/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3" t="str">
        <f>IF(H37="","",VLOOKUP(H37,ProduktySlužby!$A$4:$C$100,2,FALSE)*I37+IF(J37="",0,VLOOKUP(J37,ProduktySlužby!$A$4:$C$100,2,FALSE))*K37+IF(L37="",0,VLOOKUP(L37,ProduktySlužby!$A$4:$C$100,2,FALSE))*M37++IF(N37="",0,VLOOKUP(N37,ProduktySlužby!$A$4:$C$100,2,FALSE))*O37++IF(P37="",0,VLOOKUP(P37,ProduktySlužby!$A$4:$C$100,2,FALSE))*Q37)</f>
        <v/>
      </c>
      <c r="S37" s="73" t="str">
        <f>IF(R37="","",R37+R37*ProduktySlužby!$B$1)</f>
        <v/>
      </c>
      <c r="T37" s="74" t="str">
        <f>IF(B37="","",VLOOKUP(B37,Zákazníci!$A$2:$M$1000,11,FALSE)&amp;", "&amp;VLOOKUP(B37,Zákazníci!$A$2:$M$1000,12,FALSE)&amp;", "&amp;VLOOKUP(B37,Zákazníci!$A$2:$M$1000,13,FALSE))</f>
        <v/>
      </c>
    </row>
    <row r="38" spans="1:20" ht="12.75">
      <c r="A38" s="65">
        <v>37</v>
      </c>
      <c r="B38" s="66"/>
      <c r="C38" s="66"/>
      <c r="D38" s="66"/>
      <c r="E38" s="66"/>
      <c r="F38" s="67"/>
      <c r="G38" s="70" t="str">
        <f t="shared" ca="1" si="0"/>
        <v/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73" t="str">
        <f>IF(H38="","",VLOOKUP(H38,ProduktySlužby!$A$4:$C$100,2,FALSE)*I38+IF(J38="",0,VLOOKUP(J38,ProduktySlužby!$A$4:$C$100,2,FALSE))*K38+IF(L38="",0,VLOOKUP(L38,ProduktySlužby!$A$4:$C$100,2,FALSE))*M38++IF(N38="",0,VLOOKUP(N38,ProduktySlužby!$A$4:$C$100,2,FALSE))*O38++IF(P38="",0,VLOOKUP(P38,ProduktySlužby!$A$4:$C$100,2,FALSE))*Q38)</f>
        <v/>
      </c>
      <c r="S38" s="73" t="str">
        <f>IF(R38="","",R38+R38*ProduktySlužby!$B$1)</f>
        <v/>
      </c>
      <c r="T38" s="74" t="str">
        <f>IF(B38="","",VLOOKUP(B38,Zákazníci!$A$2:$M$1000,11,FALSE)&amp;", "&amp;VLOOKUP(B38,Zákazníci!$A$2:$M$1000,12,FALSE)&amp;", "&amp;VLOOKUP(B38,Zákazníci!$A$2:$M$1000,13,FALSE))</f>
        <v/>
      </c>
    </row>
    <row r="39" spans="1:20" ht="12.75">
      <c r="A39" s="65">
        <v>38</v>
      </c>
      <c r="B39" s="66"/>
      <c r="C39" s="66"/>
      <c r="D39" s="66"/>
      <c r="E39" s="66"/>
      <c r="F39" s="67"/>
      <c r="G39" s="70" t="str">
        <f t="shared" ca="1" si="0"/>
        <v/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3" t="str">
        <f>IF(H39="","",VLOOKUP(H39,ProduktySlužby!$A$4:$C$100,2,FALSE)*I39+IF(J39="",0,VLOOKUP(J39,ProduktySlužby!$A$4:$C$100,2,FALSE))*K39+IF(L39="",0,VLOOKUP(L39,ProduktySlužby!$A$4:$C$100,2,FALSE))*M39++IF(N39="",0,VLOOKUP(N39,ProduktySlužby!$A$4:$C$100,2,FALSE))*O39++IF(P39="",0,VLOOKUP(P39,ProduktySlužby!$A$4:$C$100,2,FALSE))*Q39)</f>
        <v/>
      </c>
      <c r="S39" s="73" t="str">
        <f>IF(R39="","",R39+R39*ProduktySlužby!$B$1)</f>
        <v/>
      </c>
      <c r="T39" s="74" t="str">
        <f>IF(B39="","",VLOOKUP(B39,Zákazníci!$A$2:$M$1000,11,FALSE)&amp;", "&amp;VLOOKUP(B39,Zákazníci!$A$2:$M$1000,12,FALSE)&amp;", "&amp;VLOOKUP(B39,Zákazníci!$A$2:$M$1000,13,FALSE))</f>
        <v/>
      </c>
    </row>
    <row r="40" spans="1:20" ht="12.75">
      <c r="A40" s="65">
        <v>39</v>
      </c>
      <c r="B40" s="66"/>
      <c r="C40" s="66"/>
      <c r="D40" s="66"/>
      <c r="E40" s="66"/>
      <c r="F40" s="67"/>
      <c r="G40" s="70" t="str">
        <f t="shared" ca="1" si="0"/>
        <v/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73" t="str">
        <f>IF(H40="","",VLOOKUP(H40,ProduktySlužby!$A$4:$C$100,2,FALSE)*I40+IF(J40="",0,VLOOKUP(J40,ProduktySlužby!$A$4:$C$100,2,FALSE))*K40+IF(L40="",0,VLOOKUP(L40,ProduktySlužby!$A$4:$C$100,2,FALSE))*M40++IF(N40="",0,VLOOKUP(N40,ProduktySlužby!$A$4:$C$100,2,FALSE))*O40++IF(P40="",0,VLOOKUP(P40,ProduktySlužby!$A$4:$C$100,2,FALSE))*Q40)</f>
        <v/>
      </c>
      <c r="S40" s="73" t="str">
        <f>IF(R40="","",R40+R40*ProduktySlužby!$B$1)</f>
        <v/>
      </c>
      <c r="T40" s="74" t="str">
        <f>IF(B40="","",VLOOKUP(B40,Zákazníci!$A$2:$M$1000,11,FALSE)&amp;", "&amp;VLOOKUP(B40,Zákazníci!$A$2:$M$1000,12,FALSE)&amp;", "&amp;VLOOKUP(B40,Zákazníci!$A$2:$M$1000,13,FALSE))</f>
        <v/>
      </c>
    </row>
    <row r="41" spans="1:20" ht="12.75">
      <c r="A41" s="65">
        <v>40</v>
      </c>
      <c r="B41" s="66"/>
      <c r="C41" s="66"/>
      <c r="D41" s="66"/>
      <c r="E41" s="66"/>
      <c r="F41" s="67"/>
      <c r="G41" s="70" t="str">
        <f t="shared" ca="1" si="0"/>
        <v/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73" t="str">
        <f>IF(H41="","",VLOOKUP(H41,ProduktySlužby!$A$4:$C$100,2,FALSE)*I41+IF(J41="",0,VLOOKUP(J41,ProduktySlužby!$A$4:$C$100,2,FALSE))*K41+IF(L41="",0,VLOOKUP(L41,ProduktySlužby!$A$4:$C$100,2,FALSE))*M41++IF(N41="",0,VLOOKUP(N41,ProduktySlužby!$A$4:$C$100,2,FALSE))*O41++IF(P41="",0,VLOOKUP(P41,ProduktySlužby!$A$4:$C$100,2,FALSE))*Q41)</f>
        <v/>
      </c>
      <c r="S41" s="73" t="str">
        <f>IF(R41="","",R41+R41*ProduktySlužby!$B$1)</f>
        <v/>
      </c>
      <c r="T41" s="74" t="str">
        <f>IF(B41="","",VLOOKUP(B41,Zákazníci!$A$2:$M$1000,11,FALSE)&amp;", "&amp;VLOOKUP(B41,Zákazníci!$A$2:$M$1000,12,FALSE)&amp;", "&amp;VLOOKUP(B41,Zákazníci!$A$2:$M$1000,13,FALSE))</f>
        <v/>
      </c>
    </row>
    <row r="42" spans="1:20" ht="12.75">
      <c r="A42" s="65">
        <v>41</v>
      </c>
      <c r="B42" s="66"/>
      <c r="C42" s="66"/>
      <c r="D42" s="66"/>
      <c r="E42" s="66"/>
      <c r="F42" s="67"/>
      <c r="G42" s="70" t="str">
        <f t="shared" ca="1" si="0"/>
        <v/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73" t="str">
        <f>IF(H42="","",VLOOKUP(H42,ProduktySlužby!$A$4:$C$100,2,FALSE)*I42+IF(J42="",0,VLOOKUP(J42,ProduktySlužby!$A$4:$C$100,2,FALSE))*K42+IF(L42="",0,VLOOKUP(L42,ProduktySlužby!$A$4:$C$100,2,FALSE))*M42++IF(N42="",0,VLOOKUP(N42,ProduktySlužby!$A$4:$C$100,2,FALSE))*O42++IF(P42="",0,VLOOKUP(P42,ProduktySlužby!$A$4:$C$100,2,FALSE))*Q42)</f>
        <v/>
      </c>
      <c r="S42" s="73" t="str">
        <f>IF(R42="","",R42+R42*ProduktySlužby!$B$1)</f>
        <v/>
      </c>
      <c r="T42" s="74" t="str">
        <f>IF(B42="","",VLOOKUP(B42,Zákazníci!$A$2:$M$1000,11,FALSE)&amp;", "&amp;VLOOKUP(B42,Zákazníci!$A$2:$M$1000,12,FALSE)&amp;", "&amp;VLOOKUP(B42,Zákazníci!$A$2:$M$1000,13,FALSE))</f>
        <v/>
      </c>
    </row>
    <row r="43" spans="1:20" ht="12.75">
      <c r="A43" s="65">
        <v>42</v>
      </c>
      <c r="B43" s="66"/>
      <c r="C43" s="66"/>
      <c r="D43" s="66"/>
      <c r="E43" s="66"/>
      <c r="F43" s="67"/>
      <c r="G43" s="70" t="str">
        <f t="shared" ca="1" si="0"/>
        <v/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73" t="str">
        <f>IF(H43="","",VLOOKUP(H43,ProduktySlužby!$A$4:$C$100,2,FALSE)*I43+IF(J43="",0,VLOOKUP(J43,ProduktySlužby!$A$4:$C$100,2,FALSE))*K43+IF(L43="",0,VLOOKUP(L43,ProduktySlužby!$A$4:$C$100,2,FALSE))*M43++IF(N43="",0,VLOOKUP(N43,ProduktySlužby!$A$4:$C$100,2,FALSE))*O43++IF(P43="",0,VLOOKUP(P43,ProduktySlužby!$A$4:$C$100,2,FALSE))*Q43)</f>
        <v/>
      </c>
      <c r="S43" s="73" t="str">
        <f>IF(R43="","",R43+R43*ProduktySlužby!$B$1)</f>
        <v/>
      </c>
      <c r="T43" s="74" t="str">
        <f>IF(B43="","",VLOOKUP(B43,Zákazníci!$A$2:$M$1000,11,FALSE)&amp;", "&amp;VLOOKUP(B43,Zákazníci!$A$2:$M$1000,12,FALSE)&amp;", "&amp;VLOOKUP(B43,Zákazníci!$A$2:$M$1000,13,FALSE))</f>
        <v/>
      </c>
    </row>
    <row r="44" spans="1:20" ht="12.75">
      <c r="A44" s="65">
        <v>43</v>
      </c>
      <c r="B44" s="66"/>
      <c r="C44" s="66"/>
      <c r="D44" s="66"/>
      <c r="E44" s="66"/>
      <c r="F44" s="67"/>
      <c r="G44" s="70" t="str">
        <f t="shared" ca="1" si="0"/>
        <v/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73" t="str">
        <f>IF(H44="","",VLOOKUP(H44,ProduktySlužby!$A$4:$C$100,2,FALSE)*I44+IF(J44="",0,VLOOKUP(J44,ProduktySlužby!$A$4:$C$100,2,FALSE))*K44+IF(L44="",0,VLOOKUP(L44,ProduktySlužby!$A$4:$C$100,2,FALSE))*M44++IF(N44="",0,VLOOKUP(N44,ProduktySlužby!$A$4:$C$100,2,FALSE))*O44++IF(P44="",0,VLOOKUP(P44,ProduktySlužby!$A$4:$C$100,2,FALSE))*Q44)</f>
        <v/>
      </c>
      <c r="S44" s="73" t="str">
        <f>IF(R44="","",R44+R44*ProduktySlužby!$B$1)</f>
        <v/>
      </c>
      <c r="T44" s="74" t="str">
        <f>IF(B44="","",VLOOKUP(B44,Zákazníci!$A$2:$M$1000,11,FALSE)&amp;", "&amp;VLOOKUP(B44,Zákazníci!$A$2:$M$1000,12,FALSE)&amp;", "&amp;VLOOKUP(B44,Zákazníci!$A$2:$M$1000,13,FALSE))</f>
        <v/>
      </c>
    </row>
    <row r="45" spans="1:20" ht="12.75">
      <c r="A45" s="65">
        <v>44</v>
      </c>
      <c r="B45" s="66"/>
      <c r="C45" s="66"/>
      <c r="D45" s="66"/>
      <c r="E45" s="66"/>
      <c r="F45" s="67"/>
      <c r="G45" s="70" t="str">
        <f t="shared" ca="1" si="0"/>
        <v/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73" t="str">
        <f>IF(H45="","",VLOOKUP(H45,ProduktySlužby!$A$4:$C$100,2,FALSE)*I45+IF(J45="",0,VLOOKUP(J45,ProduktySlužby!$A$4:$C$100,2,FALSE))*K45+IF(L45="",0,VLOOKUP(L45,ProduktySlužby!$A$4:$C$100,2,FALSE))*M45++IF(N45="",0,VLOOKUP(N45,ProduktySlužby!$A$4:$C$100,2,FALSE))*O45++IF(P45="",0,VLOOKUP(P45,ProduktySlužby!$A$4:$C$100,2,FALSE))*Q45)</f>
        <v/>
      </c>
      <c r="S45" s="73" t="str">
        <f>IF(R45="","",R45+R45*ProduktySlužby!$B$1)</f>
        <v/>
      </c>
      <c r="T45" s="74" t="str">
        <f>IF(B45="","",VLOOKUP(B45,Zákazníci!$A$2:$M$1000,11,FALSE)&amp;", "&amp;VLOOKUP(B45,Zákazníci!$A$2:$M$1000,12,FALSE)&amp;", "&amp;VLOOKUP(B45,Zákazníci!$A$2:$M$1000,13,FALSE))</f>
        <v/>
      </c>
    </row>
    <row r="46" spans="1:20" ht="12.75">
      <c r="A46" s="65">
        <v>45</v>
      </c>
      <c r="B46" s="66"/>
      <c r="C46" s="66"/>
      <c r="D46" s="66"/>
      <c r="E46" s="66"/>
      <c r="F46" s="67"/>
      <c r="G46" s="70" t="str">
        <f t="shared" ca="1" si="0"/>
        <v/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73" t="str">
        <f>IF(H46="","",VLOOKUP(H46,ProduktySlužby!$A$4:$C$100,2,FALSE)*I46+IF(J46="",0,VLOOKUP(J46,ProduktySlužby!$A$4:$C$100,2,FALSE))*K46+IF(L46="",0,VLOOKUP(L46,ProduktySlužby!$A$4:$C$100,2,FALSE))*M46++IF(N46="",0,VLOOKUP(N46,ProduktySlužby!$A$4:$C$100,2,FALSE))*O46++IF(P46="",0,VLOOKUP(P46,ProduktySlužby!$A$4:$C$100,2,FALSE))*Q46)</f>
        <v/>
      </c>
      <c r="S46" s="73" t="str">
        <f>IF(R46="","",R46+R46*ProduktySlužby!$B$1)</f>
        <v/>
      </c>
      <c r="T46" s="74" t="str">
        <f>IF(B46="","",VLOOKUP(B46,Zákazníci!$A$2:$M$1000,11,FALSE)&amp;", "&amp;VLOOKUP(B46,Zákazníci!$A$2:$M$1000,12,FALSE)&amp;", "&amp;VLOOKUP(B46,Zákazníci!$A$2:$M$1000,13,FALSE))</f>
        <v/>
      </c>
    </row>
    <row r="47" spans="1:20" ht="12.75">
      <c r="A47" s="65">
        <v>46</v>
      </c>
      <c r="B47" s="66"/>
      <c r="C47" s="66"/>
      <c r="D47" s="66"/>
      <c r="E47" s="66"/>
      <c r="F47" s="67"/>
      <c r="G47" s="70" t="str">
        <f t="shared" ca="1" si="0"/>
        <v/>
      </c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73" t="str">
        <f>IF(H47="","",VLOOKUP(H47,ProduktySlužby!$A$4:$C$100,2,FALSE)*I47+IF(J47="",0,VLOOKUP(J47,ProduktySlužby!$A$4:$C$100,2,FALSE))*K47+IF(L47="",0,VLOOKUP(L47,ProduktySlužby!$A$4:$C$100,2,FALSE))*M47++IF(N47="",0,VLOOKUP(N47,ProduktySlužby!$A$4:$C$100,2,FALSE))*O47++IF(P47="",0,VLOOKUP(P47,ProduktySlužby!$A$4:$C$100,2,FALSE))*Q47)</f>
        <v/>
      </c>
      <c r="S47" s="73" t="str">
        <f>IF(R47="","",R47+R47*ProduktySlužby!$B$1)</f>
        <v/>
      </c>
      <c r="T47" s="74" t="str">
        <f>IF(B47="","",VLOOKUP(B47,Zákazníci!$A$2:$M$1000,11,FALSE)&amp;", "&amp;VLOOKUP(B47,Zákazníci!$A$2:$M$1000,12,FALSE)&amp;", "&amp;VLOOKUP(B47,Zákazníci!$A$2:$M$1000,13,FALSE))</f>
        <v/>
      </c>
    </row>
    <row r="48" spans="1:20" ht="12.75">
      <c r="A48" s="65">
        <v>47</v>
      </c>
      <c r="B48" s="66"/>
      <c r="C48" s="66"/>
      <c r="D48" s="66"/>
      <c r="E48" s="66"/>
      <c r="F48" s="67"/>
      <c r="G48" s="70" t="str">
        <f t="shared" ca="1" si="0"/>
        <v/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73" t="str">
        <f>IF(H48="","",VLOOKUP(H48,ProduktySlužby!$A$4:$C$100,2,FALSE)*I48+IF(J48="",0,VLOOKUP(J48,ProduktySlužby!$A$4:$C$100,2,FALSE))*K48+IF(L48="",0,VLOOKUP(L48,ProduktySlužby!$A$4:$C$100,2,FALSE))*M48++IF(N48="",0,VLOOKUP(N48,ProduktySlužby!$A$4:$C$100,2,FALSE))*O48++IF(P48="",0,VLOOKUP(P48,ProduktySlužby!$A$4:$C$100,2,FALSE))*Q48)</f>
        <v/>
      </c>
      <c r="S48" s="73" t="str">
        <f>IF(R48="","",R48+R48*ProduktySlužby!$B$1)</f>
        <v/>
      </c>
      <c r="T48" s="74" t="str">
        <f>IF(B48="","",VLOOKUP(B48,Zákazníci!$A$2:$M$1000,11,FALSE)&amp;", "&amp;VLOOKUP(B48,Zákazníci!$A$2:$M$1000,12,FALSE)&amp;", "&amp;VLOOKUP(B48,Zákazníci!$A$2:$M$1000,13,FALSE))</f>
        <v/>
      </c>
    </row>
    <row r="49" spans="1:20" ht="12.75">
      <c r="A49" s="65">
        <v>48</v>
      </c>
      <c r="B49" s="66"/>
      <c r="C49" s="66"/>
      <c r="D49" s="66"/>
      <c r="E49" s="66"/>
      <c r="F49" s="67"/>
      <c r="G49" s="70" t="str">
        <f t="shared" ca="1" si="0"/>
        <v/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73" t="str">
        <f>IF(H49="","",VLOOKUP(H49,ProduktySlužby!$A$4:$C$100,2,FALSE)*I49+IF(J49="",0,VLOOKUP(J49,ProduktySlužby!$A$4:$C$100,2,FALSE))*K49+IF(L49="",0,VLOOKUP(L49,ProduktySlužby!$A$4:$C$100,2,FALSE))*M49++IF(N49="",0,VLOOKUP(N49,ProduktySlužby!$A$4:$C$100,2,FALSE))*O49++IF(P49="",0,VLOOKUP(P49,ProduktySlužby!$A$4:$C$100,2,FALSE))*Q49)</f>
        <v/>
      </c>
      <c r="S49" s="73" t="str">
        <f>IF(R49="","",R49+R49*ProduktySlužby!$B$1)</f>
        <v/>
      </c>
      <c r="T49" s="74" t="str">
        <f>IF(B49="","",VLOOKUP(B49,Zákazníci!$A$2:$M$1000,11,FALSE)&amp;", "&amp;VLOOKUP(B49,Zákazníci!$A$2:$M$1000,12,FALSE)&amp;", "&amp;VLOOKUP(B49,Zákazníci!$A$2:$M$1000,13,FALSE))</f>
        <v/>
      </c>
    </row>
    <row r="50" spans="1:20" ht="12.75">
      <c r="A50" s="65">
        <v>49</v>
      </c>
      <c r="B50" s="66"/>
      <c r="C50" s="66"/>
      <c r="D50" s="66"/>
      <c r="E50" s="66"/>
      <c r="F50" s="67"/>
      <c r="G50" s="70" t="str">
        <f t="shared" ca="1" si="0"/>
        <v/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73" t="str">
        <f>IF(H50="","",VLOOKUP(H50,ProduktySlužby!$A$4:$C$100,2,FALSE)*I50+IF(J50="",0,VLOOKUP(J50,ProduktySlužby!$A$4:$C$100,2,FALSE))*K50+IF(L50="",0,VLOOKUP(L50,ProduktySlužby!$A$4:$C$100,2,FALSE))*M50++IF(N50="",0,VLOOKUP(N50,ProduktySlužby!$A$4:$C$100,2,FALSE))*O50++IF(P50="",0,VLOOKUP(P50,ProduktySlužby!$A$4:$C$100,2,FALSE))*Q50)</f>
        <v/>
      </c>
      <c r="S50" s="73" t="str">
        <f>IF(R50="","",R50+R50*ProduktySlužby!$B$1)</f>
        <v/>
      </c>
      <c r="T50" s="74" t="str">
        <f>IF(B50="","",VLOOKUP(B50,Zákazníci!$A$2:$M$1000,11,FALSE)&amp;", "&amp;VLOOKUP(B50,Zákazníci!$A$2:$M$1000,12,FALSE)&amp;", "&amp;VLOOKUP(B50,Zákazníci!$A$2:$M$1000,13,FALSE))</f>
        <v/>
      </c>
    </row>
    <row r="51" spans="1:20" ht="12.75">
      <c r="A51" s="65">
        <v>50</v>
      </c>
      <c r="B51" s="66"/>
      <c r="C51" s="66"/>
      <c r="D51" s="66"/>
      <c r="E51" s="66"/>
      <c r="F51" s="67"/>
      <c r="G51" s="70" t="str">
        <f t="shared" ca="1" si="0"/>
        <v/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73" t="str">
        <f>IF(H51="","",VLOOKUP(H51,ProduktySlužby!$A$4:$C$100,2,FALSE)*I51+IF(J51="",0,VLOOKUP(J51,ProduktySlužby!$A$4:$C$100,2,FALSE))*K51+IF(L51="",0,VLOOKUP(L51,ProduktySlužby!$A$4:$C$100,2,FALSE))*M51++IF(N51="",0,VLOOKUP(N51,ProduktySlužby!$A$4:$C$100,2,FALSE))*O51++IF(P51="",0,VLOOKUP(P51,ProduktySlužby!$A$4:$C$100,2,FALSE))*Q51)</f>
        <v/>
      </c>
      <c r="S51" s="73" t="str">
        <f>IF(R51="","",R51+R51*ProduktySlužby!$B$1)</f>
        <v/>
      </c>
      <c r="T51" s="74" t="str">
        <f>IF(B51="","",VLOOKUP(B51,Zákazníci!$A$2:$M$1000,11,FALSE)&amp;", "&amp;VLOOKUP(B51,Zákazníci!$A$2:$M$1000,12,FALSE)&amp;", "&amp;VLOOKUP(B51,Zákazníci!$A$2:$M$1000,13,FALSE))</f>
        <v/>
      </c>
    </row>
    <row r="52" spans="1:20" ht="12.75">
      <c r="A52" s="65">
        <v>51</v>
      </c>
      <c r="B52" s="66"/>
      <c r="C52" s="66"/>
      <c r="D52" s="66"/>
      <c r="E52" s="66"/>
      <c r="F52" s="67"/>
      <c r="G52" s="70" t="str">
        <f t="shared" ca="1" si="0"/>
        <v/>
      </c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73" t="str">
        <f>IF(H52="","",VLOOKUP(H52,ProduktySlužby!$A$4:$C$100,2,FALSE)*I52+IF(J52="",0,VLOOKUP(J52,ProduktySlužby!$A$4:$C$100,2,FALSE))*K52+IF(L52="",0,VLOOKUP(L52,ProduktySlužby!$A$4:$C$100,2,FALSE))*M52++IF(N52="",0,VLOOKUP(N52,ProduktySlužby!$A$4:$C$100,2,FALSE))*O52++IF(P52="",0,VLOOKUP(P52,ProduktySlužby!$A$4:$C$100,2,FALSE))*Q52)</f>
        <v/>
      </c>
      <c r="S52" s="73" t="str">
        <f>IF(R52="","",R52+R52*ProduktySlužby!$B$1)</f>
        <v/>
      </c>
      <c r="T52" s="74" t="str">
        <f>IF(B52="","",VLOOKUP(B52,Zákazníci!$A$2:$M$1000,11,FALSE)&amp;", "&amp;VLOOKUP(B52,Zákazníci!$A$2:$M$1000,12,FALSE)&amp;", "&amp;VLOOKUP(B52,Zákazníci!$A$2:$M$1000,13,FALSE))</f>
        <v/>
      </c>
    </row>
    <row r="53" spans="1:20" ht="12.75">
      <c r="A53" s="65">
        <v>52</v>
      </c>
      <c r="B53" s="66"/>
      <c r="C53" s="66"/>
      <c r="D53" s="66"/>
      <c r="E53" s="66"/>
      <c r="F53" s="67"/>
      <c r="G53" s="70" t="str">
        <f t="shared" ca="1" si="0"/>
        <v/>
      </c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73" t="str">
        <f>IF(H53="","",VLOOKUP(H53,ProduktySlužby!$A$4:$C$100,2,FALSE)*I53+IF(J53="",0,VLOOKUP(J53,ProduktySlužby!$A$4:$C$100,2,FALSE))*K53+IF(L53="",0,VLOOKUP(L53,ProduktySlužby!$A$4:$C$100,2,FALSE))*M53++IF(N53="",0,VLOOKUP(N53,ProduktySlužby!$A$4:$C$100,2,FALSE))*O53++IF(P53="",0,VLOOKUP(P53,ProduktySlužby!$A$4:$C$100,2,FALSE))*Q53)</f>
        <v/>
      </c>
      <c r="S53" s="73" t="str">
        <f>IF(R53="","",R53+R53*ProduktySlužby!$B$1)</f>
        <v/>
      </c>
      <c r="T53" s="74" t="str">
        <f>IF(B53="","",VLOOKUP(B53,Zákazníci!$A$2:$M$1000,11,FALSE)&amp;", "&amp;VLOOKUP(B53,Zákazníci!$A$2:$M$1000,12,FALSE)&amp;", "&amp;VLOOKUP(B53,Zákazníci!$A$2:$M$1000,13,FALSE))</f>
        <v/>
      </c>
    </row>
    <row r="54" spans="1:20" ht="12.75">
      <c r="A54" s="65">
        <v>53</v>
      </c>
      <c r="B54" s="66"/>
      <c r="C54" s="66"/>
      <c r="D54" s="66"/>
      <c r="E54" s="66"/>
      <c r="F54" s="67"/>
      <c r="G54" s="70" t="str">
        <f t="shared" ca="1" si="0"/>
        <v/>
      </c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73" t="str">
        <f>IF(H54="","",VLOOKUP(H54,ProduktySlužby!$A$4:$C$100,2,FALSE)*I54+IF(J54="",0,VLOOKUP(J54,ProduktySlužby!$A$4:$C$100,2,FALSE))*K54+IF(L54="",0,VLOOKUP(L54,ProduktySlužby!$A$4:$C$100,2,FALSE))*M54++IF(N54="",0,VLOOKUP(N54,ProduktySlužby!$A$4:$C$100,2,FALSE))*O54++IF(P54="",0,VLOOKUP(P54,ProduktySlužby!$A$4:$C$100,2,FALSE))*Q54)</f>
        <v/>
      </c>
      <c r="S54" s="73" t="str">
        <f>IF(R54="","",R54+R54*ProduktySlužby!$B$1)</f>
        <v/>
      </c>
      <c r="T54" s="74" t="str">
        <f>IF(B54="","",VLOOKUP(B54,Zákazníci!$A$2:$M$1000,11,FALSE)&amp;", "&amp;VLOOKUP(B54,Zákazníci!$A$2:$M$1000,12,FALSE)&amp;", "&amp;VLOOKUP(B54,Zákazníci!$A$2:$M$1000,13,FALSE))</f>
        <v/>
      </c>
    </row>
    <row r="55" spans="1:20" ht="12.75">
      <c r="A55" s="65">
        <v>54</v>
      </c>
      <c r="B55" s="66"/>
      <c r="C55" s="66"/>
      <c r="D55" s="66"/>
      <c r="E55" s="66"/>
      <c r="F55" s="67"/>
      <c r="G55" s="70" t="str">
        <f t="shared" ca="1" si="0"/>
        <v/>
      </c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73" t="str">
        <f>IF(H55="","",VLOOKUP(H55,ProduktySlužby!$A$4:$C$100,2,FALSE)*I55+IF(J55="",0,VLOOKUP(J55,ProduktySlužby!$A$4:$C$100,2,FALSE))*K55+IF(L55="",0,VLOOKUP(L55,ProduktySlužby!$A$4:$C$100,2,FALSE))*M55++IF(N55="",0,VLOOKUP(N55,ProduktySlužby!$A$4:$C$100,2,FALSE))*O55++IF(P55="",0,VLOOKUP(P55,ProduktySlužby!$A$4:$C$100,2,FALSE))*Q55)</f>
        <v/>
      </c>
      <c r="S55" s="73" t="str">
        <f>IF(R55="","",R55+R55*ProduktySlužby!$B$1)</f>
        <v/>
      </c>
      <c r="T55" s="74" t="str">
        <f>IF(B55="","",VLOOKUP(B55,Zákazníci!$A$2:$M$1000,11,FALSE)&amp;", "&amp;VLOOKUP(B55,Zákazníci!$A$2:$M$1000,12,FALSE)&amp;", "&amp;VLOOKUP(B55,Zákazníci!$A$2:$M$1000,13,FALSE))</f>
        <v/>
      </c>
    </row>
    <row r="56" spans="1:20" ht="12.75">
      <c r="A56" s="65">
        <v>55</v>
      </c>
      <c r="B56" s="66"/>
      <c r="C56" s="66"/>
      <c r="D56" s="66"/>
      <c r="E56" s="66"/>
      <c r="F56" s="67"/>
      <c r="G56" s="70" t="str">
        <f t="shared" ca="1" si="0"/>
        <v/>
      </c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73" t="str">
        <f>IF(H56="","",VLOOKUP(H56,ProduktySlužby!$A$4:$C$100,2,FALSE)*I56+IF(J56="",0,VLOOKUP(J56,ProduktySlužby!$A$4:$C$100,2,FALSE))*K56+IF(L56="",0,VLOOKUP(L56,ProduktySlužby!$A$4:$C$100,2,FALSE))*M56++IF(N56="",0,VLOOKUP(N56,ProduktySlužby!$A$4:$C$100,2,FALSE))*O56++IF(P56="",0,VLOOKUP(P56,ProduktySlužby!$A$4:$C$100,2,FALSE))*Q56)</f>
        <v/>
      </c>
      <c r="S56" s="73" t="str">
        <f>IF(R56="","",R56+R56*ProduktySlužby!$B$1)</f>
        <v/>
      </c>
      <c r="T56" s="74" t="str">
        <f>IF(B56="","",VLOOKUP(B56,Zákazníci!$A$2:$M$1000,11,FALSE)&amp;", "&amp;VLOOKUP(B56,Zákazníci!$A$2:$M$1000,12,FALSE)&amp;", "&amp;VLOOKUP(B56,Zákazníci!$A$2:$M$1000,13,FALSE))</f>
        <v/>
      </c>
    </row>
    <row r="57" spans="1:20" ht="12.75">
      <c r="A57" s="65">
        <v>56</v>
      </c>
      <c r="B57" s="66"/>
      <c r="C57" s="66"/>
      <c r="D57" s="66"/>
      <c r="E57" s="66"/>
      <c r="F57" s="67"/>
      <c r="G57" s="70" t="str">
        <f t="shared" ca="1" si="0"/>
        <v/>
      </c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73" t="str">
        <f>IF(H57="","",VLOOKUP(H57,ProduktySlužby!$A$4:$C$100,2,FALSE)*I57+IF(J57="",0,VLOOKUP(J57,ProduktySlužby!$A$4:$C$100,2,FALSE))*K57+IF(L57="",0,VLOOKUP(L57,ProduktySlužby!$A$4:$C$100,2,FALSE))*M57++IF(N57="",0,VLOOKUP(N57,ProduktySlužby!$A$4:$C$100,2,FALSE))*O57++IF(P57="",0,VLOOKUP(P57,ProduktySlužby!$A$4:$C$100,2,FALSE))*Q57)</f>
        <v/>
      </c>
      <c r="S57" s="73" t="str">
        <f>IF(R57="","",R57+R57*ProduktySlužby!$B$1)</f>
        <v/>
      </c>
      <c r="T57" s="74" t="str">
        <f>IF(B57="","",VLOOKUP(B57,Zákazníci!$A$2:$M$1000,11,FALSE)&amp;", "&amp;VLOOKUP(B57,Zákazníci!$A$2:$M$1000,12,FALSE)&amp;", "&amp;VLOOKUP(B57,Zákazníci!$A$2:$M$1000,13,FALSE))</f>
        <v/>
      </c>
    </row>
    <row r="58" spans="1:20" ht="12.75">
      <c r="A58" s="65">
        <v>57</v>
      </c>
      <c r="B58" s="66"/>
      <c r="C58" s="66"/>
      <c r="D58" s="66"/>
      <c r="E58" s="66"/>
      <c r="F58" s="67"/>
      <c r="G58" s="70" t="str">
        <f t="shared" ca="1" si="0"/>
        <v/>
      </c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73" t="str">
        <f>IF(H58="","",VLOOKUP(H58,ProduktySlužby!$A$4:$C$100,2,FALSE)*I58+IF(J58="",0,VLOOKUP(J58,ProduktySlužby!$A$4:$C$100,2,FALSE))*K58+IF(L58="",0,VLOOKUP(L58,ProduktySlužby!$A$4:$C$100,2,FALSE))*M58++IF(N58="",0,VLOOKUP(N58,ProduktySlužby!$A$4:$C$100,2,FALSE))*O58++IF(P58="",0,VLOOKUP(P58,ProduktySlužby!$A$4:$C$100,2,FALSE))*Q58)</f>
        <v/>
      </c>
      <c r="S58" s="73" t="str">
        <f>IF(R58="","",R58+R58*ProduktySlužby!$B$1)</f>
        <v/>
      </c>
      <c r="T58" s="74" t="str">
        <f>IF(B58="","",VLOOKUP(B58,Zákazníci!$A$2:$M$1000,11,FALSE)&amp;", "&amp;VLOOKUP(B58,Zákazníci!$A$2:$M$1000,12,FALSE)&amp;", "&amp;VLOOKUP(B58,Zákazníci!$A$2:$M$1000,13,FALSE))</f>
        <v/>
      </c>
    </row>
    <row r="59" spans="1:20" ht="12.75">
      <c r="A59" s="65">
        <v>58</v>
      </c>
      <c r="B59" s="66"/>
      <c r="C59" s="66"/>
      <c r="D59" s="66"/>
      <c r="E59" s="66"/>
      <c r="F59" s="67"/>
      <c r="G59" s="70" t="str">
        <f t="shared" ca="1" si="0"/>
        <v/>
      </c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73" t="str">
        <f>IF(H59="","",VLOOKUP(H59,ProduktySlužby!$A$4:$C$100,2,FALSE)*I59+IF(J59="",0,VLOOKUP(J59,ProduktySlužby!$A$4:$C$100,2,FALSE))*K59+IF(L59="",0,VLOOKUP(L59,ProduktySlužby!$A$4:$C$100,2,FALSE))*M59++IF(N59="",0,VLOOKUP(N59,ProduktySlužby!$A$4:$C$100,2,FALSE))*O59++IF(P59="",0,VLOOKUP(P59,ProduktySlužby!$A$4:$C$100,2,FALSE))*Q59)</f>
        <v/>
      </c>
      <c r="S59" s="73" t="str">
        <f>IF(R59="","",R59+R59*ProduktySlužby!$B$1)</f>
        <v/>
      </c>
      <c r="T59" s="74" t="str">
        <f>IF(B59="","",VLOOKUP(B59,Zákazníci!$A$2:$M$1000,11,FALSE)&amp;", "&amp;VLOOKUP(B59,Zákazníci!$A$2:$M$1000,12,FALSE)&amp;", "&amp;VLOOKUP(B59,Zákazníci!$A$2:$M$1000,13,FALSE))</f>
        <v/>
      </c>
    </row>
    <row r="60" spans="1:20" ht="12.75">
      <c r="A60" s="65">
        <v>59</v>
      </c>
      <c r="B60" s="66"/>
      <c r="C60" s="66"/>
      <c r="D60" s="66"/>
      <c r="E60" s="66"/>
      <c r="F60" s="67"/>
      <c r="G60" s="70" t="str">
        <f t="shared" ca="1" si="0"/>
        <v/>
      </c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73" t="str">
        <f>IF(H60="","",VLOOKUP(H60,ProduktySlužby!$A$4:$C$100,2,FALSE)*I60+IF(J60="",0,VLOOKUP(J60,ProduktySlužby!$A$4:$C$100,2,FALSE))*K60+IF(L60="",0,VLOOKUP(L60,ProduktySlužby!$A$4:$C$100,2,FALSE))*M60++IF(N60="",0,VLOOKUP(N60,ProduktySlužby!$A$4:$C$100,2,FALSE))*O60++IF(P60="",0,VLOOKUP(P60,ProduktySlužby!$A$4:$C$100,2,FALSE))*Q60)</f>
        <v/>
      </c>
      <c r="S60" s="73" t="str">
        <f>IF(R60="","",R60+R60*ProduktySlužby!$B$1)</f>
        <v/>
      </c>
      <c r="T60" s="74" t="str">
        <f>IF(B60="","",VLOOKUP(B60,Zákazníci!$A$2:$M$1000,11,FALSE)&amp;", "&amp;VLOOKUP(B60,Zákazníci!$A$2:$M$1000,12,FALSE)&amp;", "&amp;VLOOKUP(B60,Zákazníci!$A$2:$M$1000,13,FALSE))</f>
        <v/>
      </c>
    </row>
    <row r="61" spans="1:20" ht="12.75">
      <c r="A61" s="65">
        <v>60</v>
      </c>
      <c r="B61" s="66"/>
      <c r="C61" s="66"/>
      <c r="D61" s="66"/>
      <c r="E61" s="66"/>
      <c r="F61" s="67"/>
      <c r="G61" s="70" t="str">
        <f t="shared" ca="1" si="0"/>
        <v/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73" t="str">
        <f>IF(H61="","",VLOOKUP(H61,ProduktySlužby!$A$4:$C$100,2,FALSE)*I61+IF(J61="",0,VLOOKUP(J61,ProduktySlužby!$A$4:$C$100,2,FALSE))*K61+IF(L61="",0,VLOOKUP(L61,ProduktySlužby!$A$4:$C$100,2,FALSE))*M61++IF(N61="",0,VLOOKUP(N61,ProduktySlužby!$A$4:$C$100,2,FALSE))*O61++IF(P61="",0,VLOOKUP(P61,ProduktySlužby!$A$4:$C$100,2,FALSE))*Q61)</f>
        <v/>
      </c>
      <c r="S61" s="73" t="str">
        <f>IF(R61="","",R61+R61*ProduktySlužby!$B$1)</f>
        <v/>
      </c>
      <c r="T61" s="74" t="str">
        <f>IF(B61="","",VLOOKUP(B61,Zákazníci!$A$2:$M$1000,11,FALSE)&amp;", "&amp;VLOOKUP(B61,Zákazníci!$A$2:$M$1000,12,FALSE)&amp;", "&amp;VLOOKUP(B61,Zákazníci!$A$2:$M$1000,13,FALSE))</f>
        <v/>
      </c>
    </row>
    <row r="62" spans="1:20" ht="12.75">
      <c r="A62" s="65">
        <v>61</v>
      </c>
      <c r="B62" s="66"/>
      <c r="C62" s="66"/>
      <c r="D62" s="66"/>
      <c r="E62" s="66"/>
      <c r="F62" s="67"/>
      <c r="G62" s="70" t="str">
        <f t="shared" ca="1" si="0"/>
        <v/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73" t="str">
        <f>IF(H62="","",VLOOKUP(H62,ProduktySlužby!$A$4:$C$100,2,FALSE)*I62+IF(J62="",0,VLOOKUP(J62,ProduktySlužby!$A$4:$C$100,2,FALSE))*K62+IF(L62="",0,VLOOKUP(L62,ProduktySlužby!$A$4:$C$100,2,FALSE))*M62++IF(N62="",0,VLOOKUP(N62,ProduktySlužby!$A$4:$C$100,2,FALSE))*O62++IF(P62="",0,VLOOKUP(P62,ProduktySlužby!$A$4:$C$100,2,FALSE))*Q62)</f>
        <v/>
      </c>
      <c r="S62" s="73" t="str">
        <f>IF(R62="","",R62+R62*ProduktySlužby!$B$1)</f>
        <v/>
      </c>
      <c r="T62" s="74" t="str">
        <f>IF(B62="","",VLOOKUP(B62,Zákazníci!$A$2:$M$1000,11,FALSE)&amp;", "&amp;VLOOKUP(B62,Zákazníci!$A$2:$M$1000,12,FALSE)&amp;", "&amp;VLOOKUP(B62,Zákazníci!$A$2:$M$1000,13,FALSE))</f>
        <v/>
      </c>
    </row>
    <row r="63" spans="1:20" ht="12.75">
      <c r="A63" s="65">
        <v>62</v>
      </c>
      <c r="B63" s="66"/>
      <c r="C63" s="66"/>
      <c r="D63" s="66"/>
      <c r="E63" s="66"/>
      <c r="F63" s="67"/>
      <c r="G63" s="70" t="str">
        <f t="shared" ca="1" si="0"/>
        <v/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73" t="str">
        <f>IF(H63="","",VLOOKUP(H63,ProduktySlužby!$A$4:$C$100,2,FALSE)*I63+IF(J63="",0,VLOOKUP(J63,ProduktySlužby!$A$4:$C$100,2,FALSE))*K63+IF(L63="",0,VLOOKUP(L63,ProduktySlužby!$A$4:$C$100,2,FALSE))*M63++IF(N63="",0,VLOOKUP(N63,ProduktySlužby!$A$4:$C$100,2,FALSE))*O63++IF(P63="",0,VLOOKUP(P63,ProduktySlužby!$A$4:$C$100,2,FALSE))*Q63)</f>
        <v/>
      </c>
      <c r="S63" s="73" t="str">
        <f>IF(R63="","",R63+R63*ProduktySlužby!$B$1)</f>
        <v/>
      </c>
      <c r="T63" s="74" t="str">
        <f>IF(B63="","",VLOOKUP(B63,Zákazníci!$A$2:$M$1000,11,FALSE)&amp;", "&amp;VLOOKUP(B63,Zákazníci!$A$2:$M$1000,12,FALSE)&amp;", "&amp;VLOOKUP(B63,Zákazníci!$A$2:$M$1000,13,FALSE))</f>
        <v/>
      </c>
    </row>
    <row r="64" spans="1:20" ht="12.75">
      <c r="A64" s="65">
        <v>63</v>
      </c>
      <c r="B64" s="66"/>
      <c r="C64" s="66"/>
      <c r="D64" s="66"/>
      <c r="E64" s="66"/>
      <c r="F64" s="67"/>
      <c r="G64" s="70" t="str">
        <f t="shared" ca="1" si="0"/>
        <v/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73" t="str">
        <f>IF(H64="","",VLOOKUP(H64,ProduktySlužby!$A$4:$C$100,2,FALSE)*I64+IF(J64="",0,VLOOKUP(J64,ProduktySlužby!$A$4:$C$100,2,FALSE))*K64+IF(L64="",0,VLOOKUP(L64,ProduktySlužby!$A$4:$C$100,2,FALSE))*M64++IF(N64="",0,VLOOKUP(N64,ProduktySlužby!$A$4:$C$100,2,FALSE))*O64++IF(P64="",0,VLOOKUP(P64,ProduktySlužby!$A$4:$C$100,2,FALSE))*Q64)</f>
        <v/>
      </c>
      <c r="S64" s="73" t="str">
        <f>IF(R64="","",R64+R64*ProduktySlužby!$B$1)</f>
        <v/>
      </c>
      <c r="T64" s="74" t="str">
        <f>IF(B64="","",VLOOKUP(B64,Zákazníci!$A$2:$M$1000,11,FALSE)&amp;", "&amp;VLOOKUP(B64,Zákazníci!$A$2:$M$1000,12,FALSE)&amp;", "&amp;VLOOKUP(B64,Zákazníci!$A$2:$M$1000,13,FALSE))</f>
        <v/>
      </c>
    </row>
    <row r="65" spans="1:20" ht="12.75">
      <c r="A65" s="65">
        <v>64</v>
      </c>
      <c r="B65" s="66"/>
      <c r="C65" s="66"/>
      <c r="D65" s="66"/>
      <c r="E65" s="66"/>
      <c r="F65" s="67"/>
      <c r="G65" s="70" t="str">
        <f t="shared" ca="1" si="0"/>
        <v/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73" t="str">
        <f>IF(H65="","",VLOOKUP(H65,ProduktySlužby!$A$4:$C$100,2,FALSE)*I65+IF(J65="",0,VLOOKUP(J65,ProduktySlužby!$A$4:$C$100,2,FALSE))*K65+IF(L65="",0,VLOOKUP(L65,ProduktySlužby!$A$4:$C$100,2,FALSE))*M65++IF(N65="",0,VLOOKUP(N65,ProduktySlužby!$A$4:$C$100,2,FALSE))*O65++IF(P65="",0,VLOOKUP(P65,ProduktySlužby!$A$4:$C$100,2,FALSE))*Q65)</f>
        <v/>
      </c>
      <c r="S65" s="73" t="str">
        <f>IF(R65="","",R65+R65*ProduktySlužby!$B$1)</f>
        <v/>
      </c>
      <c r="T65" s="74" t="str">
        <f>IF(B65="","",VLOOKUP(B65,Zákazníci!$A$2:$M$1000,11,FALSE)&amp;", "&amp;VLOOKUP(B65,Zákazníci!$A$2:$M$1000,12,FALSE)&amp;", "&amp;VLOOKUP(B65,Zákazníci!$A$2:$M$1000,13,FALSE))</f>
        <v/>
      </c>
    </row>
    <row r="66" spans="1:20" ht="12.75">
      <c r="A66" s="65">
        <v>65</v>
      </c>
      <c r="B66" s="66"/>
      <c r="C66" s="66"/>
      <c r="D66" s="66"/>
      <c r="E66" s="66"/>
      <c r="F66" s="67"/>
      <c r="G66" s="70" t="str">
        <f t="shared" ca="1" si="0"/>
        <v/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73" t="str">
        <f>IF(H66="","",VLOOKUP(H66,ProduktySlužby!$A$4:$C$100,2,FALSE)*I66+IF(J66="",0,VLOOKUP(J66,ProduktySlužby!$A$4:$C$100,2,FALSE))*K66+IF(L66="",0,VLOOKUP(L66,ProduktySlužby!$A$4:$C$100,2,FALSE))*M66++IF(N66="",0,VLOOKUP(N66,ProduktySlužby!$A$4:$C$100,2,FALSE))*O66++IF(P66="",0,VLOOKUP(P66,ProduktySlužby!$A$4:$C$100,2,FALSE))*Q66)</f>
        <v/>
      </c>
      <c r="S66" s="73" t="str">
        <f>IF(R66="","",R66+R66*ProduktySlužby!$B$1)</f>
        <v/>
      </c>
      <c r="T66" s="74" t="str">
        <f>IF(B66="","",VLOOKUP(B66,Zákazníci!$A$2:$M$1000,11,FALSE)&amp;", "&amp;VLOOKUP(B66,Zákazníci!$A$2:$M$1000,12,FALSE)&amp;", "&amp;VLOOKUP(B66,Zákazníci!$A$2:$M$1000,13,FALSE))</f>
        <v/>
      </c>
    </row>
    <row r="67" spans="1:20" ht="12.75">
      <c r="A67" s="65">
        <v>66</v>
      </c>
      <c r="B67" s="66"/>
      <c r="C67" s="66"/>
      <c r="D67" s="66"/>
      <c r="E67" s="66"/>
      <c r="F67" s="67"/>
      <c r="G67" s="70" t="str">
        <f t="shared" ca="1" si="0"/>
        <v/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73" t="str">
        <f>IF(H67="","",VLOOKUP(H67,ProduktySlužby!$A$4:$C$100,2,FALSE)*I67+IF(J67="",0,VLOOKUP(J67,ProduktySlužby!$A$4:$C$100,2,FALSE))*K67+IF(L67="",0,VLOOKUP(L67,ProduktySlužby!$A$4:$C$100,2,FALSE))*M67++IF(N67="",0,VLOOKUP(N67,ProduktySlužby!$A$4:$C$100,2,FALSE))*O67++IF(P67="",0,VLOOKUP(P67,ProduktySlužby!$A$4:$C$100,2,FALSE))*Q67)</f>
        <v/>
      </c>
      <c r="S67" s="73" t="str">
        <f>IF(R67="","",R67+R67*ProduktySlužby!$B$1)</f>
        <v/>
      </c>
      <c r="T67" s="74" t="str">
        <f>IF(B67="","",VLOOKUP(B67,Zákazníci!$A$2:$M$1000,11,FALSE)&amp;", "&amp;VLOOKUP(B67,Zákazníci!$A$2:$M$1000,12,FALSE)&amp;", "&amp;VLOOKUP(B67,Zákazníci!$A$2:$M$1000,13,FALSE))</f>
        <v/>
      </c>
    </row>
    <row r="68" spans="1:20" ht="12.75">
      <c r="A68" s="65">
        <v>67</v>
      </c>
      <c r="B68" s="66"/>
      <c r="C68" s="66"/>
      <c r="D68" s="66"/>
      <c r="E68" s="66"/>
      <c r="F68" s="67"/>
      <c r="G68" s="70" t="str">
        <f t="shared" ca="1" si="0"/>
        <v/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73" t="str">
        <f>IF(H68="","",VLOOKUP(H68,ProduktySlužby!$A$4:$C$100,2,FALSE)*I68+IF(J68="",0,VLOOKUP(J68,ProduktySlužby!$A$4:$C$100,2,FALSE))*K68+IF(L68="",0,VLOOKUP(L68,ProduktySlužby!$A$4:$C$100,2,FALSE))*M68++IF(N68="",0,VLOOKUP(N68,ProduktySlužby!$A$4:$C$100,2,FALSE))*O68++IF(P68="",0,VLOOKUP(P68,ProduktySlužby!$A$4:$C$100,2,FALSE))*Q68)</f>
        <v/>
      </c>
      <c r="S68" s="73" t="str">
        <f>IF(R68="","",R68+R68*ProduktySlužby!$B$1)</f>
        <v/>
      </c>
      <c r="T68" s="74" t="str">
        <f>IF(B68="","",VLOOKUP(B68,Zákazníci!$A$2:$M$1000,11,FALSE)&amp;", "&amp;VLOOKUP(B68,Zákazníci!$A$2:$M$1000,12,FALSE)&amp;", "&amp;VLOOKUP(B68,Zákazníci!$A$2:$M$1000,13,FALSE))</f>
        <v/>
      </c>
    </row>
    <row r="69" spans="1:20" ht="12.75">
      <c r="A69" s="65">
        <v>68</v>
      </c>
      <c r="B69" s="66"/>
      <c r="C69" s="66"/>
      <c r="D69" s="66"/>
      <c r="E69" s="66"/>
      <c r="F69" s="67"/>
      <c r="G69" s="70" t="str">
        <f t="shared" ca="1" si="0"/>
        <v/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73" t="str">
        <f>IF(H69="","",VLOOKUP(H69,ProduktySlužby!$A$4:$C$100,2,FALSE)*I69+IF(J69="",0,VLOOKUP(J69,ProduktySlužby!$A$4:$C$100,2,FALSE))*K69+IF(L69="",0,VLOOKUP(L69,ProduktySlužby!$A$4:$C$100,2,FALSE))*M69++IF(N69="",0,VLOOKUP(N69,ProduktySlužby!$A$4:$C$100,2,FALSE))*O69++IF(P69="",0,VLOOKUP(P69,ProduktySlužby!$A$4:$C$100,2,FALSE))*Q69)</f>
        <v/>
      </c>
      <c r="S69" s="73" t="str">
        <f>IF(R69="","",R69+R69*ProduktySlužby!$B$1)</f>
        <v/>
      </c>
      <c r="T69" s="74" t="str">
        <f>IF(B69="","",VLOOKUP(B69,Zákazníci!$A$2:$M$1000,11,FALSE)&amp;", "&amp;VLOOKUP(B69,Zákazníci!$A$2:$M$1000,12,FALSE)&amp;", "&amp;VLOOKUP(B69,Zákazníci!$A$2:$M$1000,13,FALSE))</f>
        <v/>
      </c>
    </row>
    <row r="70" spans="1:20" ht="12.75">
      <c r="A70" s="65">
        <v>69</v>
      </c>
      <c r="B70" s="66"/>
      <c r="C70" s="66"/>
      <c r="D70" s="66"/>
      <c r="E70" s="66"/>
      <c r="F70" s="67"/>
      <c r="G70" s="70" t="str">
        <f t="shared" ca="1" si="0"/>
        <v/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73" t="str">
        <f>IF(H70="","",VLOOKUP(H70,ProduktySlužby!$A$4:$C$100,2,FALSE)*I70+IF(J70="",0,VLOOKUP(J70,ProduktySlužby!$A$4:$C$100,2,FALSE))*K70+IF(L70="",0,VLOOKUP(L70,ProduktySlužby!$A$4:$C$100,2,FALSE))*M70++IF(N70="",0,VLOOKUP(N70,ProduktySlužby!$A$4:$C$100,2,FALSE))*O70++IF(P70="",0,VLOOKUP(P70,ProduktySlužby!$A$4:$C$100,2,FALSE))*Q70)</f>
        <v/>
      </c>
      <c r="S70" s="73" t="str">
        <f>IF(R70="","",R70+R70*ProduktySlužby!$B$1)</f>
        <v/>
      </c>
      <c r="T70" s="74" t="str">
        <f>IF(B70="","",VLOOKUP(B70,Zákazníci!$A$2:$M$1000,11,FALSE)&amp;", "&amp;VLOOKUP(B70,Zákazníci!$A$2:$M$1000,12,FALSE)&amp;", "&amp;VLOOKUP(B70,Zákazníci!$A$2:$M$1000,13,FALSE))</f>
        <v/>
      </c>
    </row>
    <row r="71" spans="1:20" ht="12.75">
      <c r="A71" s="65">
        <v>70</v>
      </c>
      <c r="B71" s="66"/>
      <c r="C71" s="66"/>
      <c r="D71" s="66"/>
      <c r="E71" s="66"/>
      <c r="F71" s="67"/>
      <c r="G71" s="70" t="str">
        <f t="shared" ca="1" si="0"/>
        <v/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73" t="str">
        <f>IF(H71="","",VLOOKUP(H71,ProduktySlužby!$A$4:$C$100,2,FALSE)*I71+IF(J71="",0,VLOOKUP(J71,ProduktySlužby!$A$4:$C$100,2,FALSE))*K71+IF(L71="",0,VLOOKUP(L71,ProduktySlužby!$A$4:$C$100,2,FALSE))*M71++IF(N71="",0,VLOOKUP(N71,ProduktySlužby!$A$4:$C$100,2,FALSE))*O71++IF(P71="",0,VLOOKUP(P71,ProduktySlužby!$A$4:$C$100,2,FALSE))*Q71)</f>
        <v/>
      </c>
      <c r="S71" s="73" t="str">
        <f>IF(R71="","",R71+R71*ProduktySlužby!$B$1)</f>
        <v/>
      </c>
      <c r="T71" s="74" t="str">
        <f>IF(B71="","",VLOOKUP(B71,Zákazníci!$A$2:$M$1000,11,FALSE)&amp;", "&amp;VLOOKUP(B71,Zákazníci!$A$2:$M$1000,12,FALSE)&amp;", "&amp;VLOOKUP(B71,Zákazníci!$A$2:$M$1000,13,FALSE))</f>
        <v/>
      </c>
    </row>
    <row r="72" spans="1:20" ht="12.75">
      <c r="A72" s="65">
        <v>71</v>
      </c>
      <c r="B72" s="66"/>
      <c r="C72" s="66"/>
      <c r="D72" s="66"/>
      <c r="E72" s="66"/>
      <c r="F72" s="67"/>
      <c r="G72" s="70" t="str">
        <f t="shared" ca="1" si="0"/>
        <v/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73" t="str">
        <f>IF(H72="","",VLOOKUP(H72,ProduktySlužby!$A$4:$C$100,2,FALSE)*I72+IF(J72="",0,VLOOKUP(J72,ProduktySlužby!$A$4:$C$100,2,FALSE))*K72+IF(L72="",0,VLOOKUP(L72,ProduktySlužby!$A$4:$C$100,2,FALSE))*M72++IF(N72="",0,VLOOKUP(N72,ProduktySlužby!$A$4:$C$100,2,FALSE))*O72++IF(P72="",0,VLOOKUP(P72,ProduktySlužby!$A$4:$C$100,2,FALSE))*Q72)</f>
        <v/>
      </c>
      <c r="S72" s="73" t="str">
        <f>IF(R72="","",R72+R72*ProduktySlužby!$B$1)</f>
        <v/>
      </c>
      <c r="T72" s="74" t="str">
        <f>IF(B72="","",VLOOKUP(B72,Zákazníci!$A$2:$M$1000,11,FALSE)&amp;", "&amp;VLOOKUP(B72,Zákazníci!$A$2:$M$1000,12,FALSE)&amp;", "&amp;VLOOKUP(B72,Zákazníci!$A$2:$M$1000,13,FALSE))</f>
        <v/>
      </c>
    </row>
    <row r="73" spans="1:20" ht="12.75">
      <c r="A73" s="65">
        <v>72</v>
      </c>
      <c r="B73" s="66"/>
      <c r="C73" s="66"/>
      <c r="D73" s="66"/>
      <c r="E73" s="66"/>
      <c r="F73" s="67"/>
      <c r="G73" s="70" t="str">
        <f t="shared" ca="1" si="0"/>
        <v/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73" t="str">
        <f>IF(H73="","",VLOOKUP(H73,ProduktySlužby!$A$4:$C$100,2,FALSE)*I73+IF(J73="",0,VLOOKUP(J73,ProduktySlužby!$A$4:$C$100,2,FALSE))*K73+IF(L73="",0,VLOOKUP(L73,ProduktySlužby!$A$4:$C$100,2,FALSE))*M73++IF(N73="",0,VLOOKUP(N73,ProduktySlužby!$A$4:$C$100,2,FALSE))*O73++IF(P73="",0,VLOOKUP(P73,ProduktySlužby!$A$4:$C$100,2,FALSE))*Q73)</f>
        <v/>
      </c>
      <c r="S73" s="73" t="str">
        <f>IF(R73="","",R73+R73*ProduktySlužby!$B$1)</f>
        <v/>
      </c>
      <c r="T73" s="74" t="str">
        <f>IF(B73="","",VLOOKUP(B73,Zákazníci!$A$2:$M$1000,11,FALSE)&amp;", "&amp;VLOOKUP(B73,Zákazníci!$A$2:$M$1000,12,FALSE)&amp;", "&amp;VLOOKUP(B73,Zákazníci!$A$2:$M$1000,13,FALSE))</f>
        <v/>
      </c>
    </row>
    <row r="74" spans="1:20" ht="12.75">
      <c r="A74" s="65">
        <v>73</v>
      </c>
      <c r="B74" s="66"/>
      <c r="C74" s="66"/>
      <c r="D74" s="66"/>
      <c r="E74" s="66"/>
      <c r="F74" s="67"/>
      <c r="G74" s="70" t="str">
        <f t="shared" ca="1" si="0"/>
        <v/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73" t="str">
        <f>IF(H74="","",VLOOKUP(H74,ProduktySlužby!$A$4:$C$100,2,FALSE)*I74+IF(J74="",0,VLOOKUP(J74,ProduktySlužby!$A$4:$C$100,2,FALSE))*K74+IF(L74="",0,VLOOKUP(L74,ProduktySlužby!$A$4:$C$100,2,FALSE))*M74++IF(N74="",0,VLOOKUP(N74,ProduktySlužby!$A$4:$C$100,2,FALSE))*O74++IF(P74="",0,VLOOKUP(P74,ProduktySlužby!$A$4:$C$100,2,FALSE))*Q74)</f>
        <v/>
      </c>
      <c r="S74" s="73" t="str">
        <f>IF(R74="","",R74+R74*ProduktySlužby!$B$1)</f>
        <v/>
      </c>
      <c r="T74" s="74" t="str">
        <f>IF(B74="","",VLOOKUP(B74,Zákazníci!$A$2:$M$1000,11,FALSE)&amp;", "&amp;VLOOKUP(B74,Zákazníci!$A$2:$M$1000,12,FALSE)&amp;", "&amp;VLOOKUP(B74,Zákazníci!$A$2:$M$1000,13,FALSE))</f>
        <v/>
      </c>
    </row>
    <row r="75" spans="1:20" ht="12.75">
      <c r="A75" s="65">
        <v>74</v>
      </c>
      <c r="B75" s="66"/>
      <c r="C75" s="66"/>
      <c r="D75" s="66"/>
      <c r="E75" s="66"/>
      <c r="F75" s="67"/>
      <c r="G75" s="70" t="str">
        <f t="shared" ca="1" si="0"/>
        <v/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73" t="str">
        <f>IF(H75="","",VLOOKUP(H75,ProduktySlužby!$A$4:$C$100,2,FALSE)*I75+IF(J75="",0,VLOOKUP(J75,ProduktySlužby!$A$4:$C$100,2,FALSE))*K75+IF(L75="",0,VLOOKUP(L75,ProduktySlužby!$A$4:$C$100,2,FALSE))*M75++IF(N75="",0,VLOOKUP(N75,ProduktySlužby!$A$4:$C$100,2,FALSE))*O75++IF(P75="",0,VLOOKUP(P75,ProduktySlužby!$A$4:$C$100,2,FALSE))*Q75)</f>
        <v/>
      </c>
      <c r="S75" s="73" t="str">
        <f>IF(R75="","",R75+R75*ProduktySlužby!$B$1)</f>
        <v/>
      </c>
      <c r="T75" s="74" t="str">
        <f>IF(B75="","",VLOOKUP(B75,Zákazníci!$A$2:$M$1000,11,FALSE)&amp;", "&amp;VLOOKUP(B75,Zákazníci!$A$2:$M$1000,12,FALSE)&amp;", "&amp;VLOOKUP(B75,Zákazníci!$A$2:$M$1000,13,FALSE))</f>
        <v/>
      </c>
    </row>
    <row r="76" spans="1:20" ht="12.75">
      <c r="A76" s="65">
        <v>75</v>
      </c>
      <c r="B76" s="66"/>
      <c r="C76" s="66"/>
      <c r="D76" s="66"/>
      <c r="E76" s="66"/>
      <c r="F76" s="67"/>
      <c r="G76" s="70" t="str">
        <f t="shared" ca="1" si="0"/>
        <v/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73" t="str">
        <f>IF(H76="","",VLOOKUP(H76,ProduktySlužby!$A$4:$C$100,2,FALSE)*I76+IF(J76="",0,VLOOKUP(J76,ProduktySlužby!$A$4:$C$100,2,FALSE))*K76+IF(L76="",0,VLOOKUP(L76,ProduktySlužby!$A$4:$C$100,2,FALSE))*M76++IF(N76="",0,VLOOKUP(N76,ProduktySlužby!$A$4:$C$100,2,FALSE))*O76++IF(P76="",0,VLOOKUP(P76,ProduktySlužby!$A$4:$C$100,2,FALSE))*Q76)</f>
        <v/>
      </c>
      <c r="S76" s="73" t="str">
        <f>IF(R76="","",R76+R76*ProduktySlužby!$B$1)</f>
        <v/>
      </c>
      <c r="T76" s="74" t="str">
        <f>IF(B76="","",VLOOKUP(B76,Zákazníci!$A$2:$M$1000,11,FALSE)&amp;", "&amp;VLOOKUP(B76,Zákazníci!$A$2:$M$1000,12,FALSE)&amp;", "&amp;VLOOKUP(B76,Zákazníci!$A$2:$M$1000,13,FALSE))</f>
        <v/>
      </c>
    </row>
    <row r="77" spans="1:20" ht="12.75">
      <c r="A77" s="65">
        <v>76</v>
      </c>
      <c r="B77" s="66"/>
      <c r="C77" s="66"/>
      <c r="D77" s="66"/>
      <c r="E77" s="66"/>
      <c r="F77" s="67"/>
      <c r="G77" s="70" t="str">
        <f t="shared" ca="1" si="0"/>
        <v/>
      </c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73" t="str">
        <f>IF(H77="","",VLOOKUP(H77,ProduktySlužby!$A$4:$C$100,2,FALSE)*I77+IF(J77="",0,VLOOKUP(J77,ProduktySlužby!$A$4:$C$100,2,FALSE))*K77+IF(L77="",0,VLOOKUP(L77,ProduktySlužby!$A$4:$C$100,2,FALSE))*M77++IF(N77="",0,VLOOKUP(N77,ProduktySlužby!$A$4:$C$100,2,FALSE))*O77++IF(P77="",0,VLOOKUP(P77,ProduktySlužby!$A$4:$C$100,2,FALSE))*Q77)</f>
        <v/>
      </c>
      <c r="S77" s="73" t="str">
        <f>IF(R77="","",R77+R77*ProduktySlužby!$B$1)</f>
        <v/>
      </c>
      <c r="T77" s="74" t="str">
        <f>IF(B77="","",VLOOKUP(B77,Zákazníci!$A$2:$M$1000,11,FALSE)&amp;", "&amp;VLOOKUP(B77,Zákazníci!$A$2:$M$1000,12,FALSE)&amp;", "&amp;VLOOKUP(B77,Zákazníci!$A$2:$M$1000,13,FALSE))</f>
        <v/>
      </c>
    </row>
    <row r="78" spans="1:20" ht="12.75">
      <c r="A78" s="65">
        <v>77</v>
      </c>
      <c r="B78" s="66"/>
      <c r="C78" s="66"/>
      <c r="D78" s="66"/>
      <c r="E78" s="66"/>
      <c r="F78" s="67"/>
      <c r="G78" s="70" t="str">
        <f t="shared" ca="1" si="0"/>
        <v/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73" t="str">
        <f>IF(H78="","",VLOOKUP(H78,ProduktySlužby!$A$4:$C$100,2,FALSE)*I78+IF(J78="",0,VLOOKUP(J78,ProduktySlužby!$A$4:$C$100,2,FALSE))*K78+IF(L78="",0,VLOOKUP(L78,ProduktySlužby!$A$4:$C$100,2,FALSE))*M78++IF(N78="",0,VLOOKUP(N78,ProduktySlužby!$A$4:$C$100,2,FALSE))*O78++IF(P78="",0,VLOOKUP(P78,ProduktySlužby!$A$4:$C$100,2,FALSE))*Q78)</f>
        <v/>
      </c>
      <c r="S78" s="73" t="str">
        <f>IF(R78="","",R78+R78*ProduktySlužby!$B$1)</f>
        <v/>
      </c>
      <c r="T78" s="74" t="str">
        <f>IF(B78="","",VLOOKUP(B78,Zákazníci!$A$2:$M$1000,11,FALSE)&amp;", "&amp;VLOOKUP(B78,Zákazníci!$A$2:$M$1000,12,FALSE)&amp;", "&amp;VLOOKUP(B78,Zákazníci!$A$2:$M$1000,13,FALSE))</f>
        <v/>
      </c>
    </row>
    <row r="79" spans="1:20" ht="12.75">
      <c r="A79" s="65">
        <v>78</v>
      </c>
      <c r="B79" s="66"/>
      <c r="C79" s="66"/>
      <c r="D79" s="66"/>
      <c r="E79" s="66"/>
      <c r="F79" s="67"/>
      <c r="G79" s="70" t="str">
        <f t="shared" ca="1" si="0"/>
        <v/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73" t="str">
        <f>IF(H79="","",VLOOKUP(H79,ProduktySlužby!$A$4:$C$100,2,FALSE)*I79+IF(J79="",0,VLOOKUP(J79,ProduktySlužby!$A$4:$C$100,2,FALSE))*K79+IF(L79="",0,VLOOKUP(L79,ProduktySlužby!$A$4:$C$100,2,FALSE))*M79++IF(N79="",0,VLOOKUP(N79,ProduktySlužby!$A$4:$C$100,2,FALSE))*O79++IF(P79="",0,VLOOKUP(P79,ProduktySlužby!$A$4:$C$100,2,FALSE))*Q79)</f>
        <v/>
      </c>
      <c r="S79" s="73" t="str">
        <f>IF(R79="","",R79+R79*ProduktySlužby!$B$1)</f>
        <v/>
      </c>
      <c r="T79" s="74" t="str">
        <f>IF(B79="","",VLOOKUP(B79,Zákazníci!$A$2:$M$1000,11,FALSE)&amp;", "&amp;VLOOKUP(B79,Zákazníci!$A$2:$M$1000,12,FALSE)&amp;", "&amp;VLOOKUP(B79,Zákazníci!$A$2:$M$1000,13,FALSE))</f>
        <v/>
      </c>
    </row>
    <row r="80" spans="1:20" ht="12.75">
      <c r="A80" s="65">
        <v>79</v>
      </c>
      <c r="B80" s="66"/>
      <c r="C80" s="66"/>
      <c r="D80" s="66"/>
      <c r="E80" s="66"/>
      <c r="F80" s="67"/>
      <c r="G80" s="70" t="str">
        <f t="shared" ca="1" si="0"/>
        <v/>
      </c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73" t="str">
        <f>IF(H80="","",VLOOKUP(H80,ProduktySlužby!$A$4:$C$100,2,FALSE)*I80+IF(J80="",0,VLOOKUP(J80,ProduktySlužby!$A$4:$C$100,2,FALSE))*K80+IF(L80="",0,VLOOKUP(L80,ProduktySlužby!$A$4:$C$100,2,FALSE))*M80++IF(N80="",0,VLOOKUP(N80,ProduktySlužby!$A$4:$C$100,2,FALSE))*O80++IF(P80="",0,VLOOKUP(P80,ProduktySlužby!$A$4:$C$100,2,FALSE))*Q80)</f>
        <v/>
      </c>
      <c r="S80" s="73" t="str">
        <f>IF(R80="","",R80+R80*ProduktySlužby!$B$1)</f>
        <v/>
      </c>
      <c r="T80" s="74" t="str">
        <f>IF(B80="","",VLOOKUP(B80,Zákazníci!$A$2:$M$1000,11,FALSE)&amp;", "&amp;VLOOKUP(B80,Zákazníci!$A$2:$M$1000,12,FALSE)&amp;", "&amp;VLOOKUP(B80,Zákazníci!$A$2:$M$1000,13,FALSE))</f>
        <v/>
      </c>
    </row>
    <row r="81" spans="1:20" ht="12.75">
      <c r="A81" s="65">
        <v>80</v>
      </c>
      <c r="B81" s="66"/>
      <c r="C81" s="66"/>
      <c r="D81" s="66"/>
      <c r="E81" s="66"/>
      <c r="F81" s="67"/>
      <c r="G81" s="70" t="str">
        <f t="shared" ca="1" si="0"/>
        <v/>
      </c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73" t="str">
        <f>IF(H81="","",VLOOKUP(H81,ProduktySlužby!$A$4:$C$100,2,FALSE)*I81+IF(J81="",0,VLOOKUP(J81,ProduktySlužby!$A$4:$C$100,2,FALSE))*K81+IF(L81="",0,VLOOKUP(L81,ProduktySlužby!$A$4:$C$100,2,FALSE))*M81++IF(N81="",0,VLOOKUP(N81,ProduktySlužby!$A$4:$C$100,2,FALSE))*O81++IF(P81="",0,VLOOKUP(P81,ProduktySlužby!$A$4:$C$100,2,FALSE))*Q81)</f>
        <v/>
      </c>
      <c r="S81" s="73" t="str">
        <f>IF(R81="","",R81+R81*ProduktySlužby!$B$1)</f>
        <v/>
      </c>
      <c r="T81" s="74" t="str">
        <f>IF(B81="","",VLOOKUP(B81,Zákazníci!$A$2:$M$1000,11,FALSE)&amp;", "&amp;VLOOKUP(B81,Zákazníci!$A$2:$M$1000,12,FALSE)&amp;", "&amp;VLOOKUP(B81,Zákazníci!$A$2:$M$1000,13,FALSE))</f>
        <v/>
      </c>
    </row>
    <row r="82" spans="1:20" ht="12.75">
      <c r="A82" s="65">
        <v>81</v>
      </c>
      <c r="B82" s="66"/>
      <c r="C82" s="66"/>
      <c r="D82" s="66"/>
      <c r="E82" s="66"/>
      <c r="F82" s="67"/>
      <c r="G82" s="70" t="str">
        <f t="shared" ca="1" si="0"/>
        <v/>
      </c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73" t="str">
        <f>IF(H82="","",VLOOKUP(H82,ProduktySlužby!$A$4:$C$100,2,FALSE)*I82+IF(J82="",0,VLOOKUP(J82,ProduktySlužby!$A$4:$C$100,2,FALSE))*K82+IF(L82="",0,VLOOKUP(L82,ProduktySlužby!$A$4:$C$100,2,FALSE))*M82++IF(N82="",0,VLOOKUP(N82,ProduktySlužby!$A$4:$C$100,2,FALSE))*O82++IF(P82="",0,VLOOKUP(P82,ProduktySlužby!$A$4:$C$100,2,FALSE))*Q82)</f>
        <v/>
      </c>
      <c r="S82" s="73" t="str">
        <f>IF(R82="","",R82+R82*ProduktySlužby!$B$1)</f>
        <v/>
      </c>
      <c r="T82" s="74" t="str">
        <f>IF(B82="","",VLOOKUP(B82,Zákazníci!$A$2:$M$1000,11,FALSE)&amp;", "&amp;VLOOKUP(B82,Zákazníci!$A$2:$M$1000,12,FALSE)&amp;", "&amp;VLOOKUP(B82,Zákazníci!$A$2:$M$1000,13,FALSE))</f>
        <v/>
      </c>
    </row>
    <row r="83" spans="1:20" ht="12.75">
      <c r="A83" s="65">
        <v>82</v>
      </c>
      <c r="B83" s="66"/>
      <c r="C83" s="66"/>
      <c r="D83" s="66"/>
      <c r="E83" s="66"/>
      <c r="F83" s="67"/>
      <c r="G83" s="70" t="str">
        <f t="shared" ca="1" si="0"/>
        <v/>
      </c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73" t="str">
        <f>IF(H83="","",VLOOKUP(H83,ProduktySlužby!$A$4:$C$100,2,FALSE)*I83+IF(J83="",0,VLOOKUP(J83,ProduktySlužby!$A$4:$C$100,2,FALSE))*K83+IF(L83="",0,VLOOKUP(L83,ProduktySlužby!$A$4:$C$100,2,FALSE))*M83++IF(N83="",0,VLOOKUP(N83,ProduktySlužby!$A$4:$C$100,2,FALSE))*O83++IF(P83="",0,VLOOKUP(P83,ProduktySlužby!$A$4:$C$100,2,FALSE))*Q83)</f>
        <v/>
      </c>
      <c r="S83" s="73" t="str">
        <f>IF(R83="","",R83+R83*ProduktySlužby!$B$1)</f>
        <v/>
      </c>
      <c r="T83" s="74" t="str">
        <f>IF(B83="","",VLOOKUP(B83,Zákazníci!$A$2:$M$1000,11,FALSE)&amp;", "&amp;VLOOKUP(B83,Zákazníci!$A$2:$M$1000,12,FALSE)&amp;", "&amp;VLOOKUP(B83,Zákazníci!$A$2:$M$1000,13,FALSE))</f>
        <v/>
      </c>
    </row>
    <row r="84" spans="1:20" ht="12.75">
      <c r="A84" s="65">
        <v>83</v>
      </c>
      <c r="B84" s="66"/>
      <c r="C84" s="66"/>
      <c r="D84" s="66"/>
      <c r="E84" s="66"/>
      <c r="F84" s="67"/>
      <c r="G84" s="70" t="str">
        <f t="shared" ca="1" si="0"/>
        <v/>
      </c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73" t="str">
        <f>IF(H84="","",VLOOKUP(H84,ProduktySlužby!$A$4:$C$100,2,FALSE)*I84+IF(J84="",0,VLOOKUP(J84,ProduktySlužby!$A$4:$C$100,2,FALSE))*K84+IF(L84="",0,VLOOKUP(L84,ProduktySlužby!$A$4:$C$100,2,FALSE))*M84++IF(N84="",0,VLOOKUP(N84,ProduktySlužby!$A$4:$C$100,2,FALSE))*O84++IF(P84="",0,VLOOKUP(P84,ProduktySlužby!$A$4:$C$100,2,FALSE))*Q84)</f>
        <v/>
      </c>
      <c r="S84" s="73" t="str">
        <f>IF(R84="","",R84+R84*ProduktySlužby!$B$1)</f>
        <v/>
      </c>
      <c r="T84" s="74" t="str">
        <f>IF(B84="","",VLOOKUP(B84,Zákazníci!$A$2:$M$1000,11,FALSE)&amp;", "&amp;VLOOKUP(B84,Zákazníci!$A$2:$M$1000,12,FALSE)&amp;", "&amp;VLOOKUP(B84,Zákazníci!$A$2:$M$1000,13,FALSE))</f>
        <v/>
      </c>
    </row>
    <row r="85" spans="1:20" ht="12.75">
      <c r="A85" s="65">
        <v>84</v>
      </c>
      <c r="B85" s="66"/>
      <c r="C85" s="66"/>
      <c r="D85" s="66"/>
      <c r="E85" s="66"/>
      <c r="F85" s="67"/>
      <c r="G85" s="70" t="str">
        <f t="shared" ca="1" si="0"/>
        <v/>
      </c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73" t="str">
        <f>IF(H85="","",VLOOKUP(H85,ProduktySlužby!$A$4:$C$100,2,FALSE)*I85+IF(J85="",0,VLOOKUP(J85,ProduktySlužby!$A$4:$C$100,2,FALSE))*K85+IF(L85="",0,VLOOKUP(L85,ProduktySlužby!$A$4:$C$100,2,FALSE))*M85++IF(N85="",0,VLOOKUP(N85,ProduktySlužby!$A$4:$C$100,2,FALSE))*O85++IF(P85="",0,VLOOKUP(P85,ProduktySlužby!$A$4:$C$100,2,FALSE))*Q85)</f>
        <v/>
      </c>
      <c r="S85" s="73" t="str">
        <f>IF(R85="","",R85+R85*ProduktySlužby!$B$1)</f>
        <v/>
      </c>
      <c r="T85" s="74" t="str">
        <f>IF(B85="","",VLOOKUP(B85,Zákazníci!$A$2:$M$1000,11,FALSE)&amp;", "&amp;VLOOKUP(B85,Zákazníci!$A$2:$M$1000,12,FALSE)&amp;", "&amp;VLOOKUP(B85,Zákazníci!$A$2:$M$1000,13,FALSE))</f>
        <v/>
      </c>
    </row>
    <row r="86" spans="1:20" ht="12.75">
      <c r="A86" s="65">
        <v>85</v>
      </c>
      <c r="B86" s="66"/>
      <c r="C86" s="66"/>
      <c r="D86" s="66"/>
      <c r="E86" s="66"/>
      <c r="F86" s="67"/>
      <c r="G86" s="70" t="str">
        <f t="shared" ca="1" si="0"/>
        <v/>
      </c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73" t="str">
        <f>IF(H86="","",VLOOKUP(H86,ProduktySlužby!$A$4:$C$100,2,FALSE)*I86+IF(J86="",0,VLOOKUP(J86,ProduktySlužby!$A$4:$C$100,2,FALSE))*K86+IF(L86="",0,VLOOKUP(L86,ProduktySlužby!$A$4:$C$100,2,FALSE))*M86++IF(N86="",0,VLOOKUP(N86,ProduktySlužby!$A$4:$C$100,2,FALSE))*O86++IF(P86="",0,VLOOKUP(P86,ProduktySlužby!$A$4:$C$100,2,FALSE))*Q86)</f>
        <v/>
      </c>
      <c r="S86" s="73" t="str">
        <f>IF(R86="","",R86+R86*ProduktySlužby!$B$1)</f>
        <v/>
      </c>
      <c r="T86" s="74" t="str">
        <f>IF(B86="","",VLOOKUP(B86,Zákazníci!$A$2:$M$1000,11,FALSE)&amp;", "&amp;VLOOKUP(B86,Zákazníci!$A$2:$M$1000,12,FALSE)&amp;", "&amp;VLOOKUP(B86,Zákazníci!$A$2:$M$1000,13,FALSE))</f>
        <v/>
      </c>
    </row>
    <row r="87" spans="1:20" ht="12.75">
      <c r="A87" s="65">
        <v>86</v>
      </c>
      <c r="B87" s="66"/>
      <c r="C87" s="66"/>
      <c r="D87" s="66"/>
      <c r="E87" s="66"/>
      <c r="F87" s="67"/>
      <c r="G87" s="70" t="str">
        <f t="shared" ca="1" si="0"/>
        <v/>
      </c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73" t="str">
        <f>IF(H87="","",VLOOKUP(H87,ProduktySlužby!$A$4:$C$100,2,FALSE)*I87+IF(J87="",0,VLOOKUP(J87,ProduktySlužby!$A$4:$C$100,2,FALSE))*K87+IF(L87="",0,VLOOKUP(L87,ProduktySlužby!$A$4:$C$100,2,FALSE))*M87++IF(N87="",0,VLOOKUP(N87,ProduktySlužby!$A$4:$C$100,2,FALSE))*O87++IF(P87="",0,VLOOKUP(P87,ProduktySlužby!$A$4:$C$100,2,FALSE))*Q87)</f>
        <v/>
      </c>
      <c r="S87" s="73" t="str">
        <f>IF(R87="","",R87+R87*ProduktySlužby!$B$1)</f>
        <v/>
      </c>
      <c r="T87" s="74" t="str">
        <f>IF(B87="","",VLOOKUP(B87,Zákazníci!$A$2:$M$1000,11,FALSE)&amp;", "&amp;VLOOKUP(B87,Zákazníci!$A$2:$M$1000,12,FALSE)&amp;", "&amp;VLOOKUP(B87,Zákazníci!$A$2:$M$1000,13,FALSE))</f>
        <v/>
      </c>
    </row>
    <row r="88" spans="1:20" ht="12.75">
      <c r="A88" s="65">
        <v>87</v>
      </c>
      <c r="B88" s="66"/>
      <c r="C88" s="66"/>
      <c r="D88" s="66"/>
      <c r="E88" s="66"/>
      <c r="F88" s="67"/>
      <c r="G88" s="70" t="str">
        <f t="shared" ca="1" si="0"/>
        <v/>
      </c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73" t="str">
        <f>IF(H88="","",VLOOKUP(H88,ProduktySlužby!$A$4:$C$100,2,FALSE)*I88+IF(J88="",0,VLOOKUP(J88,ProduktySlužby!$A$4:$C$100,2,FALSE))*K88+IF(L88="",0,VLOOKUP(L88,ProduktySlužby!$A$4:$C$100,2,FALSE))*M88++IF(N88="",0,VLOOKUP(N88,ProduktySlužby!$A$4:$C$100,2,FALSE))*O88++IF(P88="",0,VLOOKUP(P88,ProduktySlužby!$A$4:$C$100,2,FALSE))*Q88)</f>
        <v/>
      </c>
      <c r="S88" s="73" t="str">
        <f>IF(R88="","",R88+R88*ProduktySlužby!$B$1)</f>
        <v/>
      </c>
      <c r="T88" s="74" t="str">
        <f>IF(B88="","",VLOOKUP(B88,Zákazníci!$A$2:$M$1000,11,FALSE)&amp;", "&amp;VLOOKUP(B88,Zákazníci!$A$2:$M$1000,12,FALSE)&amp;", "&amp;VLOOKUP(B88,Zákazníci!$A$2:$M$1000,13,FALSE))</f>
        <v/>
      </c>
    </row>
    <row r="89" spans="1:20" ht="12.75">
      <c r="A89" s="65">
        <v>88</v>
      </c>
      <c r="B89" s="66"/>
      <c r="C89" s="66"/>
      <c r="D89" s="66"/>
      <c r="E89" s="66"/>
      <c r="F89" s="67"/>
      <c r="G89" s="70" t="str">
        <f t="shared" ca="1" si="0"/>
        <v/>
      </c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73" t="str">
        <f>IF(H89="","",VLOOKUP(H89,ProduktySlužby!$A$4:$C$100,2,FALSE)*I89+IF(J89="",0,VLOOKUP(J89,ProduktySlužby!$A$4:$C$100,2,FALSE))*K89+IF(L89="",0,VLOOKUP(L89,ProduktySlužby!$A$4:$C$100,2,FALSE))*M89++IF(N89="",0,VLOOKUP(N89,ProduktySlužby!$A$4:$C$100,2,FALSE))*O89++IF(P89="",0,VLOOKUP(P89,ProduktySlužby!$A$4:$C$100,2,FALSE))*Q89)</f>
        <v/>
      </c>
      <c r="S89" s="73" t="str">
        <f>IF(R89="","",R89+R89*ProduktySlužby!$B$1)</f>
        <v/>
      </c>
      <c r="T89" s="74" t="str">
        <f>IF(B89="","",VLOOKUP(B89,Zákazníci!$A$2:$M$1000,11,FALSE)&amp;", "&amp;VLOOKUP(B89,Zákazníci!$A$2:$M$1000,12,FALSE)&amp;", "&amp;VLOOKUP(B89,Zákazníci!$A$2:$M$1000,13,FALSE))</f>
        <v/>
      </c>
    </row>
    <row r="90" spans="1:20" ht="12.75">
      <c r="A90" s="65">
        <v>89</v>
      </c>
      <c r="B90" s="66"/>
      <c r="C90" s="66"/>
      <c r="D90" s="66"/>
      <c r="E90" s="66"/>
      <c r="F90" s="67"/>
      <c r="G90" s="70" t="str">
        <f t="shared" ca="1" si="0"/>
        <v/>
      </c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73" t="str">
        <f>IF(H90="","",VLOOKUP(H90,ProduktySlužby!$A$4:$C$100,2,FALSE)*I90+IF(J90="",0,VLOOKUP(J90,ProduktySlužby!$A$4:$C$100,2,FALSE))*K90+IF(L90="",0,VLOOKUP(L90,ProduktySlužby!$A$4:$C$100,2,FALSE))*M90++IF(N90="",0,VLOOKUP(N90,ProduktySlužby!$A$4:$C$100,2,FALSE))*O90++IF(P90="",0,VLOOKUP(P90,ProduktySlužby!$A$4:$C$100,2,FALSE))*Q90)</f>
        <v/>
      </c>
      <c r="S90" s="73" t="str">
        <f>IF(R90="","",R90+R90*ProduktySlužby!$B$1)</f>
        <v/>
      </c>
      <c r="T90" s="74" t="str">
        <f>IF(B90="","",VLOOKUP(B90,Zákazníci!$A$2:$M$1000,11,FALSE)&amp;", "&amp;VLOOKUP(B90,Zákazníci!$A$2:$M$1000,12,FALSE)&amp;", "&amp;VLOOKUP(B90,Zákazníci!$A$2:$M$1000,13,FALSE))</f>
        <v/>
      </c>
    </row>
    <row r="91" spans="1:20" ht="12.75">
      <c r="A91" s="65">
        <v>90</v>
      </c>
      <c r="B91" s="66"/>
      <c r="C91" s="66"/>
      <c r="D91" s="66"/>
      <c r="E91" s="66"/>
      <c r="F91" s="67"/>
      <c r="G91" s="70" t="str">
        <f t="shared" ca="1" si="0"/>
        <v/>
      </c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73" t="str">
        <f>IF(H91="","",VLOOKUP(H91,ProduktySlužby!$A$4:$C$100,2,FALSE)*I91+IF(J91="",0,VLOOKUP(J91,ProduktySlužby!$A$4:$C$100,2,FALSE))*K91+IF(L91="",0,VLOOKUP(L91,ProduktySlužby!$A$4:$C$100,2,FALSE))*M91++IF(N91="",0,VLOOKUP(N91,ProduktySlužby!$A$4:$C$100,2,FALSE))*O91++IF(P91="",0,VLOOKUP(P91,ProduktySlužby!$A$4:$C$100,2,FALSE))*Q91)</f>
        <v/>
      </c>
      <c r="S91" s="73" t="str">
        <f>IF(R91="","",R91+R91*ProduktySlužby!$B$1)</f>
        <v/>
      </c>
      <c r="T91" s="74" t="str">
        <f>IF(B91="","",VLOOKUP(B91,Zákazníci!$A$2:$M$1000,11,FALSE)&amp;", "&amp;VLOOKUP(B91,Zákazníci!$A$2:$M$1000,12,FALSE)&amp;", "&amp;VLOOKUP(B91,Zákazníci!$A$2:$M$1000,13,FALSE))</f>
        <v/>
      </c>
    </row>
    <row r="92" spans="1:20" ht="12.75">
      <c r="A92" s="65">
        <v>91</v>
      </c>
      <c r="B92" s="66"/>
      <c r="C92" s="66"/>
      <c r="D92" s="66"/>
      <c r="E92" s="66"/>
      <c r="F92" s="67"/>
      <c r="G92" s="70" t="str">
        <f t="shared" ca="1" si="0"/>
        <v/>
      </c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73" t="str">
        <f>IF(H92="","",VLOOKUP(H92,ProduktySlužby!$A$4:$C$100,2,FALSE)*I92+IF(J92="",0,VLOOKUP(J92,ProduktySlužby!$A$4:$C$100,2,FALSE))*K92+IF(L92="",0,VLOOKUP(L92,ProduktySlužby!$A$4:$C$100,2,FALSE))*M92++IF(N92="",0,VLOOKUP(N92,ProduktySlužby!$A$4:$C$100,2,FALSE))*O92++IF(P92="",0,VLOOKUP(P92,ProduktySlužby!$A$4:$C$100,2,FALSE))*Q92)</f>
        <v/>
      </c>
      <c r="S92" s="73" t="str">
        <f>IF(R92="","",R92+R92*ProduktySlužby!$B$1)</f>
        <v/>
      </c>
      <c r="T92" s="74" t="str">
        <f>IF(B92="","",VLOOKUP(B92,Zákazníci!$A$2:$M$1000,11,FALSE)&amp;", "&amp;VLOOKUP(B92,Zákazníci!$A$2:$M$1000,12,FALSE)&amp;", "&amp;VLOOKUP(B92,Zákazníci!$A$2:$M$1000,13,FALSE))</f>
        <v/>
      </c>
    </row>
    <row r="93" spans="1:20" ht="12.75">
      <c r="A93" s="65">
        <v>92</v>
      </c>
      <c r="B93" s="66"/>
      <c r="C93" s="66"/>
      <c r="D93" s="66"/>
      <c r="E93" s="66"/>
      <c r="F93" s="67"/>
      <c r="G93" s="70" t="str">
        <f t="shared" ca="1" si="0"/>
        <v/>
      </c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73" t="str">
        <f>IF(H93="","",VLOOKUP(H93,ProduktySlužby!$A$4:$C$100,2,FALSE)*I93+IF(J93="",0,VLOOKUP(J93,ProduktySlužby!$A$4:$C$100,2,FALSE))*K93+IF(L93="",0,VLOOKUP(L93,ProduktySlužby!$A$4:$C$100,2,FALSE))*M93++IF(N93="",0,VLOOKUP(N93,ProduktySlužby!$A$4:$C$100,2,FALSE))*O93++IF(P93="",0,VLOOKUP(P93,ProduktySlužby!$A$4:$C$100,2,FALSE))*Q93)</f>
        <v/>
      </c>
      <c r="S93" s="73" t="str">
        <f>IF(R93="","",R93+R93*ProduktySlužby!$B$1)</f>
        <v/>
      </c>
      <c r="T93" s="74" t="str">
        <f>IF(B93="","",VLOOKUP(B93,Zákazníci!$A$2:$M$1000,11,FALSE)&amp;", "&amp;VLOOKUP(B93,Zákazníci!$A$2:$M$1000,12,FALSE)&amp;", "&amp;VLOOKUP(B93,Zákazníci!$A$2:$M$1000,13,FALSE))</f>
        <v/>
      </c>
    </row>
    <row r="94" spans="1:20" ht="12.75">
      <c r="A94" s="65">
        <v>93</v>
      </c>
      <c r="B94" s="66"/>
      <c r="C94" s="66"/>
      <c r="D94" s="66"/>
      <c r="E94" s="66"/>
      <c r="F94" s="67"/>
      <c r="G94" s="70" t="str">
        <f t="shared" ca="1" si="0"/>
        <v/>
      </c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73" t="str">
        <f>IF(H94="","",VLOOKUP(H94,ProduktySlužby!$A$4:$C$100,2,FALSE)*I94+IF(J94="",0,VLOOKUP(J94,ProduktySlužby!$A$4:$C$100,2,FALSE))*K94+IF(L94="",0,VLOOKUP(L94,ProduktySlužby!$A$4:$C$100,2,FALSE))*M94++IF(N94="",0,VLOOKUP(N94,ProduktySlužby!$A$4:$C$100,2,FALSE))*O94++IF(P94="",0,VLOOKUP(P94,ProduktySlužby!$A$4:$C$100,2,FALSE))*Q94)</f>
        <v/>
      </c>
      <c r="S94" s="73" t="str">
        <f>IF(R94="","",R94+R94*ProduktySlužby!$B$1)</f>
        <v/>
      </c>
      <c r="T94" s="74" t="str">
        <f>IF(B94="","",VLOOKUP(B94,Zákazníci!$A$2:$M$1000,11,FALSE)&amp;", "&amp;VLOOKUP(B94,Zákazníci!$A$2:$M$1000,12,FALSE)&amp;", "&amp;VLOOKUP(B94,Zákazníci!$A$2:$M$1000,13,FALSE))</f>
        <v/>
      </c>
    </row>
    <row r="95" spans="1:20" ht="12.75">
      <c r="A95" s="65">
        <v>94</v>
      </c>
      <c r="B95" s="66"/>
      <c r="C95" s="66"/>
      <c r="D95" s="66"/>
      <c r="E95" s="66"/>
      <c r="F95" s="67"/>
      <c r="G95" s="70" t="str">
        <f t="shared" ca="1" si="0"/>
        <v/>
      </c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73" t="str">
        <f>IF(H95="","",VLOOKUP(H95,ProduktySlužby!$A$4:$C$100,2,FALSE)*I95+IF(J95="",0,VLOOKUP(J95,ProduktySlužby!$A$4:$C$100,2,FALSE))*K95+IF(L95="",0,VLOOKUP(L95,ProduktySlužby!$A$4:$C$100,2,FALSE))*M95++IF(N95="",0,VLOOKUP(N95,ProduktySlužby!$A$4:$C$100,2,FALSE))*O95++IF(P95="",0,VLOOKUP(P95,ProduktySlužby!$A$4:$C$100,2,FALSE))*Q95)</f>
        <v/>
      </c>
      <c r="S95" s="73" t="str">
        <f>IF(R95="","",R95+R95*ProduktySlužby!$B$1)</f>
        <v/>
      </c>
      <c r="T95" s="74" t="str">
        <f>IF(B95="","",VLOOKUP(B95,Zákazníci!$A$2:$M$1000,11,FALSE)&amp;", "&amp;VLOOKUP(B95,Zákazníci!$A$2:$M$1000,12,FALSE)&amp;", "&amp;VLOOKUP(B95,Zákazníci!$A$2:$M$1000,13,FALSE))</f>
        <v/>
      </c>
    </row>
    <row r="96" spans="1:20" ht="12.75">
      <c r="A96" s="65">
        <v>95</v>
      </c>
      <c r="B96" s="66"/>
      <c r="C96" s="66"/>
      <c r="D96" s="66"/>
      <c r="E96" s="66"/>
      <c r="F96" s="67"/>
      <c r="G96" s="70" t="str">
        <f t="shared" ca="1" si="0"/>
        <v/>
      </c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73" t="str">
        <f>IF(H96="","",VLOOKUP(H96,ProduktySlužby!$A$4:$C$100,2,FALSE)*I96+IF(J96="",0,VLOOKUP(J96,ProduktySlužby!$A$4:$C$100,2,FALSE))*K96+IF(L96="",0,VLOOKUP(L96,ProduktySlužby!$A$4:$C$100,2,FALSE))*M96++IF(N96="",0,VLOOKUP(N96,ProduktySlužby!$A$4:$C$100,2,FALSE))*O96++IF(P96="",0,VLOOKUP(P96,ProduktySlužby!$A$4:$C$100,2,FALSE))*Q96)</f>
        <v/>
      </c>
      <c r="S96" s="73" t="str">
        <f>IF(R96="","",R96+R96*ProduktySlužby!$B$1)</f>
        <v/>
      </c>
      <c r="T96" s="74" t="str">
        <f>IF(B96="","",VLOOKUP(B96,Zákazníci!$A$2:$M$1000,11,FALSE)&amp;", "&amp;VLOOKUP(B96,Zákazníci!$A$2:$M$1000,12,FALSE)&amp;", "&amp;VLOOKUP(B96,Zákazníci!$A$2:$M$1000,13,FALSE))</f>
        <v/>
      </c>
    </row>
    <row r="97" spans="1:20" ht="12.75">
      <c r="A97" s="65">
        <v>96</v>
      </c>
      <c r="B97" s="66"/>
      <c r="C97" s="66"/>
      <c r="D97" s="66"/>
      <c r="E97" s="66"/>
      <c r="F97" s="67"/>
      <c r="G97" s="70" t="str">
        <f t="shared" ca="1" si="0"/>
        <v/>
      </c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73" t="str">
        <f>IF(H97="","",VLOOKUP(H97,ProduktySlužby!$A$4:$C$100,2,FALSE)*I97+IF(J97="",0,VLOOKUP(J97,ProduktySlužby!$A$4:$C$100,2,FALSE))*K97+IF(L97="",0,VLOOKUP(L97,ProduktySlužby!$A$4:$C$100,2,FALSE))*M97++IF(N97="",0,VLOOKUP(N97,ProduktySlužby!$A$4:$C$100,2,FALSE))*O97++IF(P97="",0,VLOOKUP(P97,ProduktySlužby!$A$4:$C$100,2,FALSE))*Q97)</f>
        <v/>
      </c>
      <c r="S97" s="73" t="str">
        <f>IF(R97="","",R97+R97*ProduktySlužby!$B$1)</f>
        <v/>
      </c>
      <c r="T97" s="74" t="str">
        <f>IF(B97="","",VLOOKUP(B97,Zákazníci!$A$2:$M$1000,11,FALSE)&amp;", "&amp;VLOOKUP(B97,Zákazníci!$A$2:$M$1000,12,FALSE)&amp;", "&amp;VLOOKUP(B97,Zákazníci!$A$2:$M$1000,13,FALSE))</f>
        <v/>
      </c>
    </row>
    <row r="98" spans="1:20" ht="12.75">
      <c r="A98" s="65">
        <v>97</v>
      </c>
      <c r="B98" s="66"/>
      <c r="C98" s="66"/>
      <c r="D98" s="66"/>
      <c r="E98" s="66"/>
      <c r="F98" s="67"/>
      <c r="G98" s="70" t="str">
        <f t="shared" ca="1" si="0"/>
        <v/>
      </c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73" t="str">
        <f>IF(H98="","",VLOOKUP(H98,ProduktySlužby!$A$4:$C$100,2,FALSE)*I98+IF(J98="",0,VLOOKUP(J98,ProduktySlužby!$A$4:$C$100,2,FALSE))*K98+IF(L98="",0,VLOOKUP(L98,ProduktySlužby!$A$4:$C$100,2,FALSE))*M98++IF(N98="",0,VLOOKUP(N98,ProduktySlužby!$A$4:$C$100,2,FALSE))*O98++IF(P98="",0,VLOOKUP(P98,ProduktySlužby!$A$4:$C$100,2,FALSE))*Q98)</f>
        <v/>
      </c>
      <c r="S98" s="73" t="str">
        <f>IF(R98="","",R98+R98*ProduktySlužby!$B$1)</f>
        <v/>
      </c>
      <c r="T98" s="74" t="str">
        <f>IF(B98="","",VLOOKUP(B98,Zákazníci!$A$2:$M$1000,11,FALSE)&amp;", "&amp;VLOOKUP(B98,Zákazníci!$A$2:$M$1000,12,FALSE)&amp;", "&amp;VLOOKUP(B98,Zákazníci!$A$2:$M$1000,13,FALSE))</f>
        <v/>
      </c>
    </row>
    <row r="99" spans="1:20" ht="12.75">
      <c r="A99" s="65">
        <v>98</v>
      </c>
      <c r="B99" s="66"/>
      <c r="C99" s="66"/>
      <c r="D99" s="66"/>
      <c r="E99" s="66"/>
      <c r="F99" s="67"/>
      <c r="G99" s="70" t="str">
        <f t="shared" ca="1" si="0"/>
        <v/>
      </c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73" t="str">
        <f>IF(H99="","",VLOOKUP(H99,ProduktySlužby!$A$4:$C$100,2,FALSE)*I99+IF(J99="",0,VLOOKUP(J99,ProduktySlužby!$A$4:$C$100,2,FALSE))*K99+IF(L99="",0,VLOOKUP(L99,ProduktySlužby!$A$4:$C$100,2,FALSE))*M99++IF(N99="",0,VLOOKUP(N99,ProduktySlužby!$A$4:$C$100,2,FALSE))*O99++IF(P99="",0,VLOOKUP(P99,ProduktySlužby!$A$4:$C$100,2,FALSE))*Q99)</f>
        <v/>
      </c>
      <c r="S99" s="73" t="str">
        <f>IF(R99="","",R99+R99*ProduktySlužby!$B$1)</f>
        <v/>
      </c>
      <c r="T99" s="74" t="str">
        <f>IF(B99="","",VLOOKUP(B99,Zákazníci!$A$2:$M$1000,11,FALSE)&amp;", "&amp;VLOOKUP(B99,Zákazníci!$A$2:$M$1000,12,FALSE)&amp;", "&amp;VLOOKUP(B99,Zákazníci!$A$2:$M$1000,13,FALSE))</f>
        <v/>
      </c>
    </row>
    <row r="100" spans="1:20" ht="12.75">
      <c r="A100" s="65">
        <v>99</v>
      </c>
      <c r="B100" s="66"/>
      <c r="C100" s="66"/>
      <c r="D100" s="66"/>
      <c r="E100" s="66"/>
      <c r="F100" s="67"/>
      <c r="G100" s="70" t="str">
        <f t="shared" ca="1" si="0"/>
        <v/>
      </c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73" t="str">
        <f>IF(H100="","",VLOOKUP(H100,ProduktySlužby!$A$4:$C$100,2,FALSE)*I100+IF(J100="",0,VLOOKUP(J100,ProduktySlužby!$A$4:$C$100,2,FALSE))*K100+IF(L100="",0,VLOOKUP(L100,ProduktySlužby!$A$4:$C$100,2,FALSE))*M100++IF(N100="",0,VLOOKUP(N100,ProduktySlužby!$A$4:$C$100,2,FALSE))*O100++IF(P100="",0,VLOOKUP(P100,ProduktySlužby!$A$4:$C$100,2,FALSE))*Q100)</f>
        <v/>
      </c>
      <c r="S100" s="73" t="str">
        <f>IF(R100="","",R100+R100*ProduktySlužby!$B$1)</f>
        <v/>
      </c>
      <c r="T100" s="74" t="str">
        <f>IF(B100="","",VLOOKUP(B100,Zákazníci!$A$2:$M$1000,11,FALSE)&amp;", "&amp;VLOOKUP(B100,Zákazníci!$A$2:$M$1000,12,FALSE)&amp;", "&amp;VLOOKUP(B100,Zákazníci!$A$2:$M$1000,13,FALSE))</f>
        <v/>
      </c>
    </row>
    <row r="101" spans="1:20" ht="12.75">
      <c r="A101" s="65">
        <v>100</v>
      </c>
      <c r="B101" s="66"/>
      <c r="C101" s="66"/>
      <c r="D101" s="66"/>
      <c r="E101" s="66"/>
      <c r="F101" s="67"/>
      <c r="G101" s="70" t="str">
        <f t="shared" ca="1" si="0"/>
        <v/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73" t="str">
        <f>IF(H101="","",VLOOKUP(H101,ProduktySlužby!$A$4:$C$100,2,FALSE)*I101+IF(J101="",0,VLOOKUP(J101,ProduktySlužby!$A$4:$C$100,2,FALSE))*K101+IF(L101="",0,VLOOKUP(L101,ProduktySlužby!$A$4:$C$100,2,FALSE))*M101++IF(N101="",0,VLOOKUP(N101,ProduktySlužby!$A$4:$C$100,2,FALSE))*O101++IF(P101="",0,VLOOKUP(P101,ProduktySlužby!$A$4:$C$100,2,FALSE))*Q101)</f>
        <v/>
      </c>
      <c r="S101" s="73" t="str">
        <f>IF(R101="","",R101+R101*ProduktySlužby!$B$1)</f>
        <v/>
      </c>
      <c r="T101" s="74" t="str">
        <f>IF(B101="","",VLOOKUP(B101,Zákazníci!$A$2:$M$1000,11,FALSE)&amp;", "&amp;VLOOKUP(B101,Zákazníci!$A$2:$M$1000,12,FALSE)&amp;", "&amp;VLOOKUP(B101,Zákazníci!$A$2:$M$1000,13,FALSE))</f>
        <v/>
      </c>
    </row>
    <row r="102" spans="1:20" ht="12.75">
      <c r="A102" s="65">
        <v>101</v>
      </c>
      <c r="B102" s="66"/>
      <c r="C102" s="66"/>
      <c r="D102" s="66"/>
      <c r="E102" s="66"/>
      <c r="F102" s="67"/>
      <c r="G102" s="70" t="str">
        <f t="shared" ca="1" si="0"/>
        <v/>
      </c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73" t="str">
        <f>IF(H102="","",VLOOKUP(H102,ProduktySlužby!$A$4:$C$100,2,FALSE)*I102+IF(J102="",0,VLOOKUP(J102,ProduktySlužby!$A$4:$C$100,2,FALSE))*K102+IF(L102="",0,VLOOKUP(L102,ProduktySlužby!$A$4:$C$100,2,FALSE))*M102++IF(N102="",0,VLOOKUP(N102,ProduktySlužby!$A$4:$C$100,2,FALSE))*O102++IF(P102="",0,VLOOKUP(P102,ProduktySlužby!$A$4:$C$100,2,FALSE))*Q102)</f>
        <v/>
      </c>
      <c r="S102" s="73" t="str">
        <f>IF(R102="","",R102+R102*ProduktySlužby!$B$1)</f>
        <v/>
      </c>
      <c r="T102" s="74" t="str">
        <f>IF(B102="","",VLOOKUP(B102,Zákazníci!$A$2:$M$1000,11,FALSE)&amp;", "&amp;VLOOKUP(B102,Zákazníci!$A$2:$M$1000,12,FALSE)&amp;", "&amp;VLOOKUP(B102,Zákazníci!$A$2:$M$1000,13,FALSE))</f>
        <v/>
      </c>
    </row>
    <row r="103" spans="1:20" ht="12.75">
      <c r="A103" s="65">
        <v>102</v>
      </c>
      <c r="B103" s="66"/>
      <c r="C103" s="66"/>
      <c r="D103" s="66"/>
      <c r="E103" s="66"/>
      <c r="F103" s="67"/>
      <c r="G103" s="70" t="str">
        <f t="shared" ca="1" si="0"/>
        <v/>
      </c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73" t="str">
        <f>IF(H103="","",VLOOKUP(H103,ProduktySlužby!$A$4:$C$100,2,FALSE)*I103+IF(J103="",0,VLOOKUP(J103,ProduktySlužby!$A$4:$C$100,2,FALSE))*K103+IF(L103="",0,VLOOKUP(L103,ProduktySlužby!$A$4:$C$100,2,FALSE))*M103++IF(N103="",0,VLOOKUP(N103,ProduktySlužby!$A$4:$C$100,2,FALSE))*O103++IF(P103="",0,VLOOKUP(P103,ProduktySlužby!$A$4:$C$100,2,FALSE))*Q103)</f>
        <v/>
      </c>
      <c r="S103" s="73" t="str">
        <f>IF(R103="","",R103+R103*ProduktySlužby!$B$1)</f>
        <v/>
      </c>
      <c r="T103" s="74" t="str">
        <f>IF(B103="","",VLOOKUP(B103,Zákazníci!$A$2:$M$1000,11,FALSE)&amp;", "&amp;VLOOKUP(B103,Zákazníci!$A$2:$M$1000,12,FALSE)&amp;", "&amp;VLOOKUP(B103,Zákazníci!$A$2:$M$1000,13,FALSE))</f>
        <v/>
      </c>
    </row>
    <row r="104" spans="1:20" ht="12.75">
      <c r="A104" s="65">
        <v>103</v>
      </c>
      <c r="B104" s="66"/>
      <c r="C104" s="66"/>
      <c r="D104" s="66"/>
      <c r="E104" s="66"/>
      <c r="F104" s="67"/>
      <c r="G104" s="70" t="str">
        <f t="shared" ca="1" si="0"/>
        <v/>
      </c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73" t="str">
        <f>IF(H104="","",VLOOKUP(H104,ProduktySlužby!$A$4:$C$100,2,FALSE)*I104+IF(J104="",0,VLOOKUP(J104,ProduktySlužby!$A$4:$C$100,2,FALSE))*K104+IF(L104="",0,VLOOKUP(L104,ProduktySlužby!$A$4:$C$100,2,FALSE))*M104++IF(N104="",0,VLOOKUP(N104,ProduktySlužby!$A$4:$C$100,2,FALSE))*O104++IF(P104="",0,VLOOKUP(P104,ProduktySlužby!$A$4:$C$100,2,FALSE))*Q104)</f>
        <v/>
      </c>
      <c r="S104" s="73" t="str">
        <f>IF(R104="","",R104+R104*ProduktySlužby!$B$1)</f>
        <v/>
      </c>
      <c r="T104" s="74" t="str">
        <f>IF(B104="","",VLOOKUP(B104,Zákazníci!$A$2:$M$1000,11,FALSE)&amp;", "&amp;VLOOKUP(B104,Zákazníci!$A$2:$M$1000,12,FALSE)&amp;", "&amp;VLOOKUP(B104,Zákazníci!$A$2:$M$1000,13,FALSE))</f>
        <v/>
      </c>
    </row>
    <row r="105" spans="1:20" ht="12.75">
      <c r="A105" s="65">
        <v>104</v>
      </c>
      <c r="B105" s="66"/>
      <c r="C105" s="66"/>
      <c r="D105" s="66"/>
      <c r="E105" s="66"/>
      <c r="F105" s="67"/>
      <c r="G105" s="70" t="str">
        <f t="shared" ca="1" si="0"/>
        <v/>
      </c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73" t="str">
        <f>IF(H105="","",VLOOKUP(H105,ProduktySlužby!$A$4:$C$100,2,FALSE)*I105+IF(J105="",0,VLOOKUP(J105,ProduktySlužby!$A$4:$C$100,2,FALSE))*K105+IF(L105="",0,VLOOKUP(L105,ProduktySlužby!$A$4:$C$100,2,FALSE))*M105++IF(N105="",0,VLOOKUP(N105,ProduktySlužby!$A$4:$C$100,2,FALSE))*O105++IF(P105="",0,VLOOKUP(P105,ProduktySlužby!$A$4:$C$100,2,FALSE))*Q105)</f>
        <v/>
      </c>
      <c r="S105" s="73" t="str">
        <f>IF(R105="","",R105+R105*ProduktySlužby!$B$1)</f>
        <v/>
      </c>
      <c r="T105" s="74" t="str">
        <f>IF(B105="","",VLOOKUP(B105,Zákazníci!$A$2:$M$1000,11,FALSE)&amp;", "&amp;VLOOKUP(B105,Zákazníci!$A$2:$M$1000,12,FALSE)&amp;", "&amp;VLOOKUP(B105,Zákazníci!$A$2:$M$1000,13,FALSE))</f>
        <v/>
      </c>
    </row>
    <row r="106" spans="1:20" ht="12.75">
      <c r="A106" s="65">
        <v>105</v>
      </c>
      <c r="B106" s="66"/>
      <c r="C106" s="66"/>
      <c r="D106" s="66"/>
      <c r="E106" s="66"/>
      <c r="F106" s="67"/>
      <c r="G106" s="70" t="str">
        <f t="shared" ca="1" si="0"/>
        <v/>
      </c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73" t="str">
        <f>IF(H106="","",VLOOKUP(H106,ProduktySlužby!$A$4:$C$100,2,FALSE)*I106+IF(J106="",0,VLOOKUP(J106,ProduktySlužby!$A$4:$C$100,2,FALSE))*K106+IF(L106="",0,VLOOKUP(L106,ProduktySlužby!$A$4:$C$100,2,FALSE))*M106++IF(N106="",0,VLOOKUP(N106,ProduktySlužby!$A$4:$C$100,2,FALSE))*O106++IF(P106="",0,VLOOKUP(P106,ProduktySlužby!$A$4:$C$100,2,FALSE))*Q106)</f>
        <v/>
      </c>
      <c r="S106" s="73" t="str">
        <f>IF(R106="","",R106+R106*ProduktySlužby!$B$1)</f>
        <v/>
      </c>
      <c r="T106" s="74" t="str">
        <f>IF(B106="","",VLOOKUP(B106,Zákazníci!$A$2:$M$1000,11,FALSE)&amp;", "&amp;VLOOKUP(B106,Zákazníci!$A$2:$M$1000,12,FALSE)&amp;", "&amp;VLOOKUP(B106,Zákazníci!$A$2:$M$1000,13,FALSE))</f>
        <v/>
      </c>
    </row>
    <row r="107" spans="1:20" ht="12.75">
      <c r="A107" s="65">
        <v>106</v>
      </c>
      <c r="B107" s="66"/>
      <c r="C107" s="66"/>
      <c r="D107" s="66"/>
      <c r="E107" s="66"/>
      <c r="F107" s="67"/>
      <c r="G107" s="70" t="str">
        <f t="shared" ca="1" si="0"/>
        <v/>
      </c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73" t="str">
        <f>IF(H107="","",VLOOKUP(H107,ProduktySlužby!$A$4:$C$100,2,FALSE)*I107+IF(J107="",0,VLOOKUP(J107,ProduktySlužby!$A$4:$C$100,2,FALSE))*K107+IF(L107="",0,VLOOKUP(L107,ProduktySlužby!$A$4:$C$100,2,FALSE))*M107++IF(N107="",0,VLOOKUP(N107,ProduktySlužby!$A$4:$C$100,2,FALSE))*O107++IF(P107="",0,VLOOKUP(P107,ProduktySlužby!$A$4:$C$100,2,FALSE))*Q107)</f>
        <v/>
      </c>
      <c r="S107" s="73" t="str">
        <f>IF(R107="","",R107+R107*ProduktySlužby!$B$1)</f>
        <v/>
      </c>
      <c r="T107" s="74" t="str">
        <f>IF(B107="","",VLOOKUP(B107,Zákazníci!$A$2:$M$1000,11,FALSE)&amp;", "&amp;VLOOKUP(B107,Zákazníci!$A$2:$M$1000,12,FALSE)&amp;", "&amp;VLOOKUP(B107,Zákazníci!$A$2:$M$1000,13,FALSE))</f>
        <v/>
      </c>
    </row>
    <row r="108" spans="1:20" ht="12.75">
      <c r="A108" s="65">
        <v>107</v>
      </c>
      <c r="B108" s="66"/>
      <c r="C108" s="66"/>
      <c r="D108" s="66"/>
      <c r="E108" s="66"/>
      <c r="F108" s="67"/>
      <c r="G108" s="70" t="str">
        <f t="shared" ca="1" si="0"/>
        <v/>
      </c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73" t="str">
        <f>IF(H108="","",VLOOKUP(H108,ProduktySlužby!$A$4:$C$100,2,FALSE)*I108+IF(J108="",0,VLOOKUP(J108,ProduktySlužby!$A$4:$C$100,2,FALSE))*K108+IF(L108="",0,VLOOKUP(L108,ProduktySlužby!$A$4:$C$100,2,FALSE))*M108++IF(N108="",0,VLOOKUP(N108,ProduktySlužby!$A$4:$C$100,2,FALSE))*O108++IF(P108="",0,VLOOKUP(P108,ProduktySlužby!$A$4:$C$100,2,FALSE))*Q108)</f>
        <v/>
      </c>
      <c r="S108" s="73" t="str">
        <f>IF(R108="","",R108+R108*ProduktySlužby!$B$1)</f>
        <v/>
      </c>
      <c r="T108" s="74" t="str">
        <f>IF(B108="","",VLOOKUP(B108,Zákazníci!$A$2:$M$1000,11,FALSE)&amp;", "&amp;VLOOKUP(B108,Zákazníci!$A$2:$M$1000,12,FALSE)&amp;", "&amp;VLOOKUP(B108,Zákazníci!$A$2:$M$1000,13,FALSE))</f>
        <v/>
      </c>
    </row>
    <row r="109" spans="1:20" ht="12.75">
      <c r="A109" s="65">
        <v>108</v>
      </c>
      <c r="B109" s="66"/>
      <c r="C109" s="66"/>
      <c r="D109" s="66"/>
      <c r="E109" s="66"/>
      <c r="F109" s="67"/>
      <c r="G109" s="70" t="str">
        <f t="shared" ca="1" si="0"/>
        <v/>
      </c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73" t="str">
        <f>IF(H109="","",VLOOKUP(H109,ProduktySlužby!$A$4:$C$100,2,FALSE)*I109+IF(J109="",0,VLOOKUP(J109,ProduktySlužby!$A$4:$C$100,2,FALSE))*K109+IF(L109="",0,VLOOKUP(L109,ProduktySlužby!$A$4:$C$100,2,FALSE))*M109++IF(N109="",0,VLOOKUP(N109,ProduktySlužby!$A$4:$C$100,2,FALSE))*O109++IF(P109="",0,VLOOKUP(P109,ProduktySlužby!$A$4:$C$100,2,FALSE))*Q109)</f>
        <v/>
      </c>
      <c r="S109" s="73" t="str">
        <f>IF(R109="","",R109+R109*ProduktySlužby!$B$1)</f>
        <v/>
      </c>
      <c r="T109" s="74" t="str">
        <f>IF(B109="","",VLOOKUP(B109,Zákazníci!$A$2:$M$1000,11,FALSE)&amp;", "&amp;VLOOKUP(B109,Zákazníci!$A$2:$M$1000,12,FALSE)&amp;", "&amp;VLOOKUP(B109,Zákazníci!$A$2:$M$1000,13,FALSE))</f>
        <v/>
      </c>
    </row>
    <row r="110" spans="1:20" ht="12.75">
      <c r="A110" s="65">
        <v>109</v>
      </c>
      <c r="B110" s="66"/>
      <c r="C110" s="66"/>
      <c r="D110" s="66"/>
      <c r="E110" s="66"/>
      <c r="F110" s="67"/>
      <c r="G110" s="70" t="str">
        <f t="shared" ca="1" si="0"/>
        <v/>
      </c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73" t="str">
        <f>IF(H110="","",VLOOKUP(H110,ProduktySlužby!$A$4:$C$100,2,FALSE)*I110+IF(J110="",0,VLOOKUP(J110,ProduktySlužby!$A$4:$C$100,2,FALSE))*K110+IF(L110="",0,VLOOKUP(L110,ProduktySlužby!$A$4:$C$100,2,FALSE))*M110++IF(N110="",0,VLOOKUP(N110,ProduktySlužby!$A$4:$C$100,2,FALSE))*O110++IF(P110="",0,VLOOKUP(P110,ProduktySlužby!$A$4:$C$100,2,FALSE))*Q110)</f>
        <v/>
      </c>
      <c r="S110" s="73" t="str">
        <f>IF(R110="","",R110+R110*ProduktySlužby!$B$1)</f>
        <v/>
      </c>
      <c r="T110" s="74" t="str">
        <f>IF(B110="","",VLOOKUP(B110,Zákazníci!$A$2:$M$1000,11,FALSE)&amp;", "&amp;VLOOKUP(B110,Zákazníci!$A$2:$M$1000,12,FALSE)&amp;", "&amp;VLOOKUP(B110,Zákazníci!$A$2:$M$1000,13,FALSE))</f>
        <v/>
      </c>
    </row>
    <row r="111" spans="1:20" ht="12.75">
      <c r="A111" s="65">
        <v>110</v>
      </c>
      <c r="B111" s="66"/>
      <c r="C111" s="66"/>
      <c r="D111" s="66"/>
      <c r="E111" s="66"/>
      <c r="F111" s="67"/>
      <c r="G111" s="70" t="str">
        <f t="shared" ca="1" si="0"/>
        <v/>
      </c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73" t="str">
        <f>IF(H111="","",VLOOKUP(H111,ProduktySlužby!$A$4:$C$100,2,FALSE)*I111+IF(J111="",0,VLOOKUP(J111,ProduktySlužby!$A$4:$C$100,2,FALSE))*K111+IF(L111="",0,VLOOKUP(L111,ProduktySlužby!$A$4:$C$100,2,FALSE))*M111++IF(N111="",0,VLOOKUP(N111,ProduktySlužby!$A$4:$C$100,2,FALSE))*O111++IF(P111="",0,VLOOKUP(P111,ProduktySlužby!$A$4:$C$100,2,FALSE))*Q111)</f>
        <v/>
      </c>
      <c r="S111" s="73" t="str">
        <f>IF(R111="","",R111+R111*ProduktySlužby!$B$1)</f>
        <v/>
      </c>
      <c r="T111" s="74" t="str">
        <f>IF(B111="","",VLOOKUP(B111,Zákazníci!$A$2:$M$1000,11,FALSE)&amp;", "&amp;VLOOKUP(B111,Zákazníci!$A$2:$M$1000,12,FALSE)&amp;", "&amp;VLOOKUP(B111,Zákazníci!$A$2:$M$1000,13,FALSE))</f>
        <v/>
      </c>
    </row>
    <row r="112" spans="1:20" ht="12.75">
      <c r="A112" s="65">
        <v>111</v>
      </c>
      <c r="B112" s="66"/>
      <c r="C112" s="66"/>
      <c r="D112" s="66"/>
      <c r="E112" s="66"/>
      <c r="F112" s="67"/>
      <c r="G112" s="70" t="str">
        <f t="shared" ca="1" si="0"/>
        <v/>
      </c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73" t="str">
        <f>IF(H112="","",VLOOKUP(H112,ProduktySlužby!$A$4:$C$100,2,FALSE)*I112+IF(J112="",0,VLOOKUP(J112,ProduktySlužby!$A$4:$C$100,2,FALSE))*K112+IF(L112="",0,VLOOKUP(L112,ProduktySlužby!$A$4:$C$100,2,FALSE))*M112++IF(N112="",0,VLOOKUP(N112,ProduktySlužby!$A$4:$C$100,2,FALSE))*O112++IF(P112="",0,VLOOKUP(P112,ProduktySlužby!$A$4:$C$100,2,FALSE))*Q112)</f>
        <v/>
      </c>
      <c r="S112" s="73" t="str">
        <f>IF(R112="","",R112+R112*ProduktySlužby!$B$1)</f>
        <v/>
      </c>
      <c r="T112" s="74" t="str">
        <f>IF(B112="","",VLOOKUP(B112,Zákazníci!$A$2:$M$1000,11,FALSE)&amp;", "&amp;VLOOKUP(B112,Zákazníci!$A$2:$M$1000,12,FALSE)&amp;", "&amp;VLOOKUP(B112,Zákazníci!$A$2:$M$1000,13,FALSE))</f>
        <v/>
      </c>
    </row>
    <row r="113" spans="1:20" ht="12.75">
      <c r="A113" s="65">
        <v>112</v>
      </c>
      <c r="B113" s="66"/>
      <c r="C113" s="66"/>
      <c r="D113" s="66"/>
      <c r="E113" s="66"/>
      <c r="F113" s="67"/>
      <c r="G113" s="70" t="str">
        <f t="shared" ca="1" si="0"/>
        <v/>
      </c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73" t="str">
        <f>IF(H113="","",VLOOKUP(H113,ProduktySlužby!$A$4:$C$100,2,FALSE)*I113+IF(J113="",0,VLOOKUP(J113,ProduktySlužby!$A$4:$C$100,2,FALSE))*K113+IF(L113="",0,VLOOKUP(L113,ProduktySlužby!$A$4:$C$100,2,FALSE))*M113++IF(N113="",0,VLOOKUP(N113,ProduktySlužby!$A$4:$C$100,2,FALSE))*O113++IF(P113="",0,VLOOKUP(P113,ProduktySlužby!$A$4:$C$100,2,FALSE))*Q113)</f>
        <v/>
      </c>
      <c r="S113" s="73" t="str">
        <f>IF(R113="","",R113+R113*ProduktySlužby!$B$1)</f>
        <v/>
      </c>
      <c r="T113" s="74" t="str">
        <f>IF(B113="","",VLOOKUP(B113,Zákazníci!$A$2:$M$1000,11,FALSE)&amp;", "&amp;VLOOKUP(B113,Zákazníci!$A$2:$M$1000,12,FALSE)&amp;", "&amp;VLOOKUP(B113,Zákazníci!$A$2:$M$1000,13,FALSE))</f>
        <v/>
      </c>
    </row>
    <row r="114" spans="1:20" ht="12.75">
      <c r="A114" s="65">
        <v>113</v>
      </c>
      <c r="B114" s="66"/>
      <c r="C114" s="66"/>
      <c r="D114" s="66"/>
      <c r="E114" s="66"/>
      <c r="F114" s="67"/>
      <c r="G114" s="70" t="str">
        <f t="shared" ca="1" si="0"/>
        <v/>
      </c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73" t="str">
        <f>IF(H114="","",VLOOKUP(H114,ProduktySlužby!$A$4:$C$100,2,FALSE)*I114+IF(J114="",0,VLOOKUP(J114,ProduktySlužby!$A$4:$C$100,2,FALSE))*K114+IF(L114="",0,VLOOKUP(L114,ProduktySlužby!$A$4:$C$100,2,FALSE))*M114++IF(N114="",0,VLOOKUP(N114,ProduktySlužby!$A$4:$C$100,2,FALSE))*O114++IF(P114="",0,VLOOKUP(P114,ProduktySlužby!$A$4:$C$100,2,FALSE))*Q114)</f>
        <v/>
      </c>
      <c r="S114" s="73" t="str">
        <f>IF(R114="","",R114+R114*ProduktySlužby!$B$1)</f>
        <v/>
      </c>
      <c r="T114" s="74" t="str">
        <f>IF(B114="","",VLOOKUP(B114,Zákazníci!$A$2:$M$1000,11,FALSE)&amp;", "&amp;VLOOKUP(B114,Zákazníci!$A$2:$M$1000,12,FALSE)&amp;", "&amp;VLOOKUP(B114,Zákazníci!$A$2:$M$1000,13,FALSE))</f>
        <v/>
      </c>
    </row>
    <row r="115" spans="1:20" ht="12.75">
      <c r="A115" s="65">
        <v>114</v>
      </c>
      <c r="B115" s="66"/>
      <c r="C115" s="66"/>
      <c r="D115" s="66"/>
      <c r="E115" s="66"/>
      <c r="F115" s="67"/>
      <c r="G115" s="70" t="str">
        <f t="shared" ca="1" si="0"/>
        <v/>
      </c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73" t="str">
        <f>IF(H115="","",VLOOKUP(H115,ProduktySlužby!$A$4:$C$100,2,FALSE)*I115+IF(J115="",0,VLOOKUP(J115,ProduktySlužby!$A$4:$C$100,2,FALSE))*K115+IF(L115="",0,VLOOKUP(L115,ProduktySlužby!$A$4:$C$100,2,FALSE))*M115++IF(N115="",0,VLOOKUP(N115,ProduktySlužby!$A$4:$C$100,2,FALSE))*O115++IF(P115="",0,VLOOKUP(P115,ProduktySlužby!$A$4:$C$100,2,FALSE))*Q115)</f>
        <v/>
      </c>
      <c r="S115" s="73" t="str">
        <f>IF(R115="","",R115+R115*ProduktySlužby!$B$1)</f>
        <v/>
      </c>
      <c r="T115" s="74" t="str">
        <f>IF(B115="","",VLOOKUP(B115,Zákazníci!$A$2:$M$1000,11,FALSE)&amp;", "&amp;VLOOKUP(B115,Zákazníci!$A$2:$M$1000,12,FALSE)&amp;", "&amp;VLOOKUP(B115,Zákazníci!$A$2:$M$1000,13,FALSE))</f>
        <v/>
      </c>
    </row>
    <row r="116" spans="1:20" ht="12.75">
      <c r="A116" s="65">
        <v>115</v>
      </c>
      <c r="B116" s="66"/>
      <c r="C116" s="66"/>
      <c r="D116" s="66"/>
      <c r="E116" s="66"/>
      <c r="F116" s="67"/>
      <c r="G116" s="70" t="str">
        <f t="shared" ca="1" si="0"/>
        <v/>
      </c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73" t="str">
        <f>IF(H116="","",VLOOKUP(H116,ProduktySlužby!$A$4:$C$100,2,FALSE)*I116+IF(J116="",0,VLOOKUP(J116,ProduktySlužby!$A$4:$C$100,2,FALSE))*K116+IF(L116="",0,VLOOKUP(L116,ProduktySlužby!$A$4:$C$100,2,FALSE))*M116++IF(N116="",0,VLOOKUP(N116,ProduktySlužby!$A$4:$C$100,2,FALSE))*O116++IF(P116="",0,VLOOKUP(P116,ProduktySlužby!$A$4:$C$100,2,FALSE))*Q116)</f>
        <v/>
      </c>
      <c r="S116" s="73" t="str">
        <f>IF(R116="","",R116+R116*ProduktySlužby!$B$1)</f>
        <v/>
      </c>
      <c r="T116" s="74" t="str">
        <f>IF(B116="","",VLOOKUP(B116,Zákazníci!$A$2:$M$1000,11,FALSE)&amp;", "&amp;VLOOKUP(B116,Zákazníci!$A$2:$M$1000,12,FALSE)&amp;", "&amp;VLOOKUP(B116,Zákazníci!$A$2:$M$1000,13,FALSE))</f>
        <v/>
      </c>
    </row>
    <row r="117" spans="1:20" ht="12.75">
      <c r="A117" s="65">
        <v>116</v>
      </c>
      <c r="B117" s="66"/>
      <c r="C117" s="66"/>
      <c r="D117" s="66"/>
      <c r="E117" s="66"/>
      <c r="F117" s="67"/>
      <c r="G117" s="70" t="str">
        <f t="shared" ca="1" si="0"/>
        <v/>
      </c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73" t="str">
        <f>IF(H117="","",VLOOKUP(H117,ProduktySlužby!$A$4:$C$100,2,FALSE)*I117+IF(J117="",0,VLOOKUP(J117,ProduktySlužby!$A$4:$C$100,2,FALSE))*K117+IF(L117="",0,VLOOKUP(L117,ProduktySlužby!$A$4:$C$100,2,FALSE))*M117++IF(N117="",0,VLOOKUP(N117,ProduktySlužby!$A$4:$C$100,2,FALSE))*O117++IF(P117="",0,VLOOKUP(P117,ProduktySlužby!$A$4:$C$100,2,FALSE))*Q117)</f>
        <v/>
      </c>
      <c r="S117" s="73" t="str">
        <f>IF(R117="","",R117+R117*ProduktySlužby!$B$1)</f>
        <v/>
      </c>
      <c r="T117" s="74" t="str">
        <f>IF(B117="","",VLOOKUP(B117,Zákazníci!$A$2:$M$1000,11,FALSE)&amp;", "&amp;VLOOKUP(B117,Zákazníci!$A$2:$M$1000,12,FALSE)&amp;", "&amp;VLOOKUP(B117,Zákazníci!$A$2:$M$1000,13,FALSE))</f>
        <v/>
      </c>
    </row>
    <row r="118" spans="1:20" ht="12.75">
      <c r="A118" s="65">
        <v>117</v>
      </c>
      <c r="B118" s="66"/>
      <c r="C118" s="66"/>
      <c r="D118" s="66"/>
      <c r="E118" s="66"/>
      <c r="F118" s="67"/>
      <c r="G118" s="70" t="str">
        <f t="shared" ca="1" si="0"/>
        <v/>
      </c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73" t="str">
        <f>IF(H118="","",VLOOKUP(H118,ProduktySlužby!$A$4:$C$100,2,FALSE)*I118+IF(J118="",0,VLOOKUP(J118,ProduktySlužby!$A$4:$C$100,2,FALSE))*K118+IF(L118="",0,VLOOKUP(L118,ProduktySlužby!$A$4:$C$100,2,FALSE))*M118++IF(N118="",0,VLOOKUP(N118,ProduktySlužby!$A$4:$C$100,2,FALSE))*O118++IF(P118="",0,VLOOKUP(P118,ProduktySlužby!$A$4:$C$100,2,FALSE))*Q118)</f>
        <v/>
      </c>
      <c r="S118" s="73" t="str">
        <f>IF(R118="","",R118+R118*ProduktySlužby!$B$1)</f>
        <v/>
      </c>
      <c r="T118" s="74" t="str">
        <f>IF(B118="","",VLOOKUP(B118,Zákazníci!$A$2:$M$1000,11,FALSE)&amp;", "&amp;VLOOKUP(B118,Zákazníci!$A$2:$M$1000,12,FALSE)&amp;", "&amp;VLOOKUP(B118,Zákazníci!$A$2:$M$1000,13,FALSE))</f>
        <v/>
      </c>
    </row>
    <row r="119" spans="1:20" ht="12.75">
      <c r="A119" s="65">
        <v>118</v>
      </c>
      <c r="B119" s="66"/>
      <c r="C119" s="66"/>
      <c r="D119" s="66"/>
      <c r="E119" s="66"/>
      <c r="F119" s="67"/>
      <c r="G119" s="70" t="str">
        <f t="shared" ca="1" si="0"/>
        <v/>
      </c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73" t="str">
        <f>IF(H119="","",VLOOKUP(H119,ProduktySlužby!$A$4:$C$100,2,FALSE)*I119+IF(J119="",0,VLOOKUP(J119,ProduktySlužby!$A$4:$C$100,2,FALSE))*K119+IF(L119="",0,VLOOKUP(L119,ProduktySlužby!$A$4:$C$100,2,FALSE))*M119++IF(N119="",0,VLOOKUP(N119,ProduktySlužby!$A$4:$C$100,2,FALSE))*O119++IF(P119="",0,VLOOKUP(P119,ProduktySlužby!$A$4:$C$100,2,FALSE))*Q119)</f>
        <v/>
      </c>
      <c r="S119" s="73" t="str">
        <f>IF(R119="","",R119+R119*ProduktySlužby!$B$1)</f>
        <v/>
      </c>
      <c r="T119" s="74" t="str">
        <f>IF(B119="","",VLOOKUP(B119,Zákazníci!$A$2:$M$1000,11,FALSE)&amp;", "&amp;VLOOKUP(B119,Zákazníci!$A$2:$M$1000,12,FALSE)&amp;", "&amp;VLOOKUP(B119,Zákazníci!$A$2:$M$1000,13,FALSE))</f>
        <v/>
      </c>
    </row>
    <row r="120" spans="1:20" ht="12.75">
      <c r="A120" s="65">
        <v>119</v>
      </c>
      <c r="B120" s="66"/>
      <c r="C120" s="66"/>
      <c r="D120" s="66"/>
      <c r="E120" s="66"/>
      <c r="F120" s="67"/>
      <c r="G120" s="70" t="str">
        <f t="shared" ca="1" si="0"/>
        <v/>
      </c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73" t="str">
        <f>IF(H120="","",VLOOKUP(H120,ProduktySlužby!$A$4:$C$100,2,FALSE)*I120+IF(J120="",0,VLOOKUP(J120,ProduktySlužby!$A$4:$C$100,2,FALSE))*K120+IF(L120="",0,VLOOKUP(L120,ProduktySlužby!$A$4:$C$100,2,FALSE))*M120++IF(N120="",0,VLOOKUP(N120,ProduktySlužby!$A$4:$C$100,2,FALSE))*O120++IF(P120="",0,VLOOKUP(P120,ProduktySlužby!$A$4:$C$100,2,FALSE))*Q120)</f>
        <v/>
      </c>
      <c r="S120" s="73" t="str">
        <f>IF(R120="","",R120+R120*ProduktySlužby!$B$1)</f>
        <v/>
      </c>
      <c r="T120" s="74" t="str">
        <f>IF(B120="","",VLOOKUP(B120,Zákazníci!$A$2:$M$1000,11,FALSE)&amp;", "&amp;VLOOKUP(B120,Zákazníci!$A$2:$M$1000,12,FALSE)&amp;", "&amp;VLOOKUP(B120,Zákazníci!$A$2:$M$1000,13,FALSE))</f>
        <v/>
      </c>
    </row>
    <row r="121" spans="1:20" ht="12.75">
      <c r="A121" s="65">
        <v>120</v>
      </c>
      <c r="B121" s="66"/>
      <c r="C121" s="66"/>
      <c r="D121" s="66"/>
      <c r="E121" s="66"/>
      <c r="F121" s="67"/>
      <c r="G121" s="70" t="str">
        <f t="shared" ca="1" si="0"/>
        <v/>
      </c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73" t="str">
        <f>IF(H121="","",VLOOKUP(H121,ProduktySlužby!$A$4:$C$100,2,FALSE)*I121+IF(J121="",0,VLOOKUP(J121,ProduktySlužby!$A$4:$C$100,2,FALSE))*K121+IF(L121="",0,VLOOKUP(L121,ProduktySlužby!$A$4:$C$100,2,FALSE))*M121++IF(N121="",0,VLOOKUP(N121,ProduktySlužby!$A$4:$C$100,2,FALSE))*O121++IF(P121="",0,VLOOKUP(P121,ProduktySlužby!$A$4:$C$100,2,FALSE))*Q121)</f>
        <v/>
      </c>
      <c r="S121" s="73" t="str">
        <f>IF(R121="","",R121+R121*ProduktySlužby!$B$1)</f>
        <v/>
      </c>
      <c r="T121" s="74" t="str">
        <f>IF(B121="","",VLOOKUP(B121,Zákazníci!$A$2:$M$1000,11,FALSE)&amp;", "&amp;VLOOKUP(B121,Zákazníci!$A$2:$M$1000,12,FALSE)&amp;", "&amp;VLOOKUP(B121,Zákazníci!$A$2:$M$1000,13,FALSE))</f>
        <v/>
      </c>
    </row>
    <row r="122" spans="1:20" ht="12.75">
      <c r="A122" s="65">
        <v>121</v>
      </c>
      <c r="B122" s="66"/>
      <c r="C122" s="66"/>
      <c r="D122" s="66"/>
      <c r="E122" s="66"/>
      <c r="F122" s="67"/>
      <c r="G122" s="70" t="str">
        <f t="shared" ca="1" si="0"/>
        <v/>
      </c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73" t="str">
        <f>IF(H122="","",VLOOKUP(H122,ProduktySlužby!$A$4:$C$100,2,FALSE)*I122+IF(J122="",0,VLOOKUP(J122,ProduktySlužby!$A$4:$C$100,2,FALSE))*K122+IF(L122="",0,VLOOKUP(L122,ProduktySlužby!$A$4:$C$100,2,FALSE))*M122++IF(N122="",0,VLOOKUP(N122,ProduktySlužby!$A$4:$C$100,2,FALSE))*O122++IF(P122="",0,VLOOKUP(P122,ProduktySlužby!$A$4:$C$100,2,FALSE))*Q122)</f>
        <v/>
      </c>
      <c r="S122" s="73" t="str">
        <f>IF(R122="","",R122+R122*ProduktySlužby!$B$1)</f>
        <v/>
      </c>
      <c r="T122" s="74" t="str">
        <f>IF(B122="","",VLOOKUP(B122,Zákazníci!$A$2:$M$1000,11,FALSE)&amp;", "&amp;VLOOKUP(B122,Zákazníci!$A$2:$M$1000,12,FALSE)&amp;", "&amp;VLOOKUP(B122,Zákazníci!$A$2:$M$1000,13,FALSE))</f>
        <v/>
      </c>
    </row>
    <row r="123" spans="1:20" ht="12.75">
      <c r="A123" s="65">
        <v>122</v>
      </c>
      <c r="B123" s="66"/>
      <c r="C123" s="66"/>
      <c r="D123" s="66"/>
      <c r="E123" s="66"/>
      <c r="F123" s="67"/>
      <c r="G123" s="70" t="str">
        <f t="shared" ca="1" si="0"/>
        <v/>
      </c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73" t="str">
        <f>IF(H123="","",VLOOKUP(H123,ProduktySlužby!$A$4:$C$100,2,FALSE)*I123+IF(J123="",0,VLOOKUP(J123,ProduktySlužby!$A$4:$C$100,2,FALSE))*K123+IF(L123="",0,VLOOKUP(L123,ProduktySlužby!$A$4:$C$100,2,FALSE))*M123++IF(N123="",0,VLOOKUP(N123,ProduktySlužby!$A$4:$C$100,2,FALSE))*O123++IF(P123="",0,VLOOKUP(P123,ProduktySlužby!$A$4:$C$100,2,FALSE))*Q123)</f>
        <v/>
      </c>
      <c r="S123" s="73" t="str">
        <f>IF(R123="","",R123+R123*ProduktySlužby!$B$1)</f>
        <v/>
      </c>
      <c r="T123" s="74" t="str">
        <f>IF(B123="","",VLOOKUP(B123,Zákazníci!$A$2:$M$1000,11,FALSE)&amp;", "&amp;VLOOKUP(B123,Zákazníci!$A$2:$M$1000,12,FALSE)&amp;", "&amp;VLOOKUP(B123,Zákazníci!$A$2:$M$1000,13,FALSE))</f>
        <v/>
      </c>
    </row>
    <row r="124" spans="1:20" ht="12.75">
      <c r="A124" s="65">
        <v>123</v>
      </c>
      <c r="B124" s="66"/>
      <c r="C124" s="66"/>
      <c r="D124" s="66"/>
      <c r="E124" s="66"/>
      <c r="F124" s="67"/>
      <c r="G124" s="70" t="str">
        <f t="shared" ca="1" si="0"/>
        <v/>
      </c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73" t="str">
        <f>IF(H124="","",VLOOKUP(H124,ProduktySlužby!$A$4:$C$100,2,FALSE)*I124+IF(J124="",0,VLOOKUP(J124,ProduktySlužby!$A$4:$C$100,2,FALSE))*K124+IF(L124="",0,VLOOKUP(L124,ProduktySlužby!$A$4:$C$100,2,FALSE))*M124++IF(N124="",0,VLOOKUP(N124,ProduktySlužby!$A$4:$C$100,2,FALSE))*O124++IF(P124="",0,VLOOKUP(P124,ProduktySlužby!$A$4:$C$100,2,FALSE))*Q124)</f>
        <v/>
      </c>
      <c r="S124" s="73" t="str">
        <f>IF(R124="","",R124+R124*ProduktySlužby!$B$1)</f>
        <v/>
      </c>
      <c r="T124" s="74" t="str">
        <f>IF(B124="","",VLOOKUP(B124,Zákazníci!$A$2:$M$1000,11,FALSE)&amp;", "&amp;VLOOKUP(B124,Zákazníci!$A$2:$M$1000,12,FALSE)&amp;", "&amp;VLOOKUP(B124,Zákazníci!$A$2:$M$1000,13,FALSE))</f>
        <v/>
      </c>
    </row>
    <row r="125" spans="1:20" ht="12.75">
      <c r="A125" s="65">
        <v>124</v>
      </c>
      <c r="B125" s="66"/>
      <c r="C125" s="66"/>
      <c r="D125" s="66"/>
      <c r="E125" s="66"/>
      <c r="F125" s="67"/>
      <c r="G125" s="70" t="str">
        <f t="shared" ca="1" si="0"/>
        <v/>
      </c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73" t="str">
        <f>IF(H125="","",VLOOKUP(H125,ProduktySlužby!$A$4:$C$100,2,FALSE)*I125+IF(J125="",0,VLOOKUP(J125,ProduktySlužby!$A$4:$C$100,2,FALSE))*K125+IF(L125="",0,VLOOKUP(L125,ProduktySlužby!$A$4:$C$100,2,FALSE))*M125++IF(N125="",0,VLOOKUP(N125,ProduktySlužby!$A$4:$C$100,2,FALSE))*O125++IF(P125="",0,VLOOKUP(P125,ProduktySlužby!$A$4:$C$100,2,FALSE))*Q125)</f>
        <v/>
      </c>
      <c r="S125" s="73" t="str">
        <f>IF(R125="","",R125+R125*ProduktySlužby!$B$1)</f>
        <v/>
      </c>
      <c r="T125" s="74" t="str">
        <f>IF(B125="","",VLOOKUP(B125,Zákazníci!$A$2:$M$1000,11,FALSE)&amp;", "&amp;VLOOKUP(B125,Zákazníci!$A$2:$M$1000,12,FALSE)&amp;", "&amp;VLOOKUP(B125,Zákazníci!$A$2:$M$1000,13,FALSE))</f>
        <v/>
      </c>
    </row>
    <row r="126" spans="1:20" ht="12.75">
      <c r="A126" s="65">
        <v>125</v>
      </c>
      <c r="B126" s="66"/>
      <c r="C126" s="66"/>
      <c r="D126" s="66"/>
      <c r="E126" s="66"/>
      <c r="F126" s="67"/>
      <c r="G126" s="70" t="str">
        <f t="shared" ca="1" si="0"/>
        <v/>
      </c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73" t="str">
        <f>IF(H126="","",VLOOKUP(H126,ProduktySlužby!$A$4:$C$100,2,FALSE)*I126+IF(J126="",0,VLOOKUP(J126,ProduktySlužby!$A$4:$C$100,2,FALSE))*K126+IF(L126="",0,VLOOKUP(L126,ProduktySlužby!$A$4:$C$100,2,FALSE))*M126++IF(N126="",0,VLOOKUP(N126,ProduktySlužby!$A$4:$C$100,2,FALSE))*O126++IF(P126="",0,VLOOKUP(P126,ProduktySlužby!$A$4:$C$100,2,FALSE))*Q126)</f>
        <v/>
      </c>
      <c r="S126" s="73" t="str">
        <f>IF(R126="","",R126+R126*ProduktySlužby!$B$1)</f>
        <v/>
      </c>
      <c r="T126" s="74" t="str">
        <f>IF(B126="","",VLOOKUP(B126,Zákazníci!$A$2:$M$1000,11,FALSE)&amp;", "&amp;VLOOKUP(B126,Zákazníci!$A$2:$M$1000,12,FALSE)&amp;", "&amp;VLOOKUP(B126,Zákazníci!$A$2:$M$1000,13,FALSE))</f>
        <v/>
      </c>
    </row>
    <row r="127" spans="1:20" ht="12.75">
      <c r="A127" s="65">
        <v>126</v>
      </c>
      <c r="B127" s="66"/>
      <c r="C127" s="66"/>
      <c r="D127" s="66"/>
      <c r="E127" s="66"/>
      <c r="F127" s="67"/>
      <c r="G127" s="70" t="str">
        <f t="shared" ca="1" si="0"/>
        <v/>
      </c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73" t="str">
        <f>IF(H127="","",VLOOKUP(H127,ProduktySlužby!$A$4:$C$100,2,FALSE)*I127+IF(J127="",0,VLOOKUP(J127,ProduktySlužby!$A$4:$C$100,2,FALSE))*K127+IF(L127="",0,VLOOKUP(L127,ProduktySlužby!$A$4:$C$100,2,FALSE))*M127++IF(N127="",0,VLOOKUP(N127,ProduktySlužby!$A$4:$C$100,2,FALSE))*O127++IF(P127="",0,VLOOKUP(P127,ProduktySlužby!$A$4:$C$100,2,FALSE))*Q127)</f>
        <v/>
      </c>
      <c r="S127" s="73" t="str">
        <f>IF(R127="","",R127+R127*ProduktySlužby!$B$1)</f>
        <v/>
      </c>
      <c r="T127" s="74" t="str">
        <f>IF(B127="","",VLOOKUP(B127,Zákazníci!$A$2:$M$1000,11,FALSE)&amp;", "&amp;VLOOKUP(B127,Zákazníci!$A$2:$M$1000,12,FALSE)&amp;", "&amp;VLOOKUP(B127,Zákazníci!$A$2:$M$1000,13,FALSE))</f>
        <v/>
      </c>
    </row>
    <row r="128" spans="1:20" ht="12.75">
      <c r="A128" s="65">
        <v>127</v>
      </c>
      <c r="B128" s="66"/>
      <c r="C128" s="66"/>
      <c r="D128" s="66"/>
      <c r="E128" s="66"/>
      <c r="F128" s="67"/>
      <c r="G128" s="70" t="str">
        <f t="shared" ca="1" si="0"/>
        <v/>
      </c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73" t="str">
        <f>IF(H128="","",VLOOKUP(H128,ProduktySlužby!$A$4:$C$100,2,FALSE)*I128+IF(J128="",0,VLOOKUP(J128,ProduktySlužby!$A$4:$C$100,2,FALSE))*K128+IF(L128="",0,VLOOKUP(L128,ProduktySlužby!$A$4:$C$100,2,FALSE))*M128++IF(N128="",0,VLOOKUP(N128,ProduktySlužby!$A$4:$C$100,2,FALSE))*O128++IF(P128="",0,VLOOKUP(P128,ProduktySlužby!$A$4:$C$100,2,FALSE))*Q128)</f>
        <v/>
      </c>
      <c r="S128" s="73" t="str">
        <f>IF(R128="","",R128+R128*ProduktySlužby!$B$1)</f>
        <v/>
      </c>
      <c r="T128" s="74" t="str">
        <f>IF(B128="","",VLOOKUP(B128,Zákazníci!$A$2:$M$1000,11,FALSE)&amp;", "&amp;VLOOKUP(B128,Zákazníci!$A$2:$M$1000,12,FALSE)&amp;", "&amp;VLOOKUP(B128,Zákazníci!$A$2:$M$1000,13,FALSE))</f>
        <v/>
      </c>
    </row>
    <row r="129" spans="1:20" ht="12.75">
      <c r="A129" s="65">
        <v>128</v>
      </c>
      <c r="B129" s="66"/>
      <c r="C129" s="66"/>
      <c r="D129" s="66"/>
      <c r="E129" s="66"/>
      <c r="F129" s="67"/>
      <c r="G129" s="70" t="str">
        <f t="shared" ca="1" si="0"/>
        <v/>
      </c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73" t="str">
        <f>IF(H129="","",VLOOKUP(H129,ProduktySlužby!$A$4:$C$100,2,FALSE)*I129+IF(J129="",0,VLOOKUP(J129,ProduktySlužby!$A$4:$C$100,2,FALSE))*K129+IF(L129="",0,VLOOKUP(L129,ProduktySlužby!$A$4:$C$100,2,FALSE))*M129++IF(N129="",0,VLOOKUP(N129,ProduktySlužby!$A$4:$C$100,2,FALSE))*O129++IF(P129="",0,VLOOKUP(P129,ProduktySlužby!$A$4:$C$100,2,FALSE))*Q129)</f>
        <v/>
      </c>
      <c r="S129" s="73" t="str">
        <f>IF(R129="","",R129+R129*ProduktySlužby!$B$1)</f>
        <v/>
      </c>
      <c r="T129" s="74" t="str">
        <f>IF(B129="","",VLOOKUP(B129,Zákazníci!$A$2:$M$1000,11,FALSE)&amp;", "&amp;VLOOKUP(B129,Zákazníci!$A$2:$M$1000,12,FALSE)&amp;", "&amp;VLOOKUP(B129,Zákazníci!$A$2:$M$1000,13,FALSE))</f>
        <v/>
      </c>
    </row>
    <row r="130" spans="1:20" ht="12.75">
      <c r="A130" s="65">
        <v>129</v>
      </c>
      <c r="B130" s="66"/>
      <c r="C130" s="66"/>
      <c r="D130" s="66"/>
      <c r="E130" s="66"/>
      <c r="F130" s="67"/>
      <c r="G130" s="70" t="str">
        <f t="shared" ca="1" si="0"/>
        <v/>
      </c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73" t="str">
        <f>IF(H130="","",VLOOKUP(H130,ProduktySlužby!$A$4:$C$100,2,FALSE)*I130+IF(J130="",0,VLOOKUP(J130,ProduktySlužby!$A$4:$C$100,2,FALSE))*K130+IF(L130="",0,VLOOKUP(L130,ProduktySlužby!$A$4:$C$100,2,FALSE))*M130++IF(N130="",0,VLOOKUP(N130,ProduktySlužby!$A$4:$C$100,2,FALSE))*O130++IF(P130="",0,VLOOKUP(P130,ProduktySlužby!$A$4:$C$100,2,FALSE))*Q130)</f>
        <v/>
      </c>
      <c r="S130" s="73" t="str">
        <f>IF(R130="","",R130+R130*ProduktySlužby!$B$1)</f>
        <v/>
      </c>
      <c r="T130" s="74" t="str">
        <f>IF(B130="","",VLOOKUP(B130,Zákazníci!$A$2:$M$1000,11,FALSE)&amp;", "&amp;VLOOKUP(B130,Zákazníci!$A$2:$M$1000,12,FALSE)&amp;", "&amp;VLOOKUP(B130,Zákazníci!$A$2:$M$1000,13,FALSE))</f>
        <v/>
      </c>
    </row>
    <row r="131" spans="1:20" ht="12.75">
      <c r="A131" s="65">
        <v>130</v>
      </c>
      <c r="B131" s="66"/>
      <c r="C131" s="66"/>
      <c r="D131" s="66"/>
      <c r="E131" s="66"/>
      <c r="F131" s="67"/>
      <c r="G131" s="70" t="str">
        <f t="shared" ca="1" si="0"/>
        <v/>
      </c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73" t="str">
        <f>IF(H131="","",VLOOKUP(H131,ProduktySlužby!$A$4:$C$100,2,FALSE)*I131+IF(J131="",0,VLOOKUP(J131,ProduktySlužby!$A$4:$C$100,2,FALSE))*K131+IF(L131="",0,VLOOKUP(L131,ProduktySlužby!$A$4:$C$100,2,FALSE))*M131++IF(N131="",0,VLOOKUP(N131,ProduktySlužby!$A$4:$C$100,2,FALSE))*O131++IF(P131="",0,VLOOKUP(P131,ProduktySlužby!$A$4:$C$100,2,FALSE))*Q131)</f>
        <v/>
      </c>
      <c r="S131" s="73" t="str">
        <f>IF(R131="","",R131+R131*ProduktySlužby!$B$1)</f>
        <v/>
      </c>
      <c r="T131" s="74" t="str">
        <f>IF(B131="","",VLOOKUP(B131,Zákazníci!$A$2:$M$1000,11,FALSE)&amp;", "&amp;VLOOKUP(B131,Zákazníci!$A$2:$M$1000,12,FALSE)&amp;", "&amp;VLOOKUP(B131,Zákazníci!$A$2:$M$1000,13,FALSE))</f>
        <v/>
      </c>
    </row>
    <row r="132" spans="1:20" ht="12.75">
      <c r="A132" s="65">
        <v>131</v>
      </c>
      <c r="B132" s="66"/>
      <c r="C132" s="66"/>
      <c r="D132" s="66"/>
      <c r="E132" s="66"/>
      <c r="F132" s="67"/>
      <c r="G132" s="70" t="str">
        <f t="shared" ca="1" si="0"/>
        <v/>
      </c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73" t="str">
        <f>IF(H132="","",VLOOKUP(H132,ProduktySlužby!$A$4:$C$100,2,FALSE)*I132+IF(J132="",0,VLOOKUP(J132,ProduktySlužby!$A$4:$C$100,2,FALSE))*K132+IF(L132="",0,VLOOKUP(L132,ProduktySlužby!$A$4:$C$100,2,FALSE))*M132++IF(N132="",0,VLOOKUP(N132,ProduktySlužby!$A$4:$C$100,2,FALSE))*O132++IF(P132="",0,VLOOKUP(P132,ProduktySlužby!$A$4:$C$100,2,FALSE))*Q132)</f>
        <v/>
      </c>
      <c r="S132" s="73" t="str">
        <f>IF(R132="","",R132+R132*ProduktySlužby!$B$1)</f>
        <v/>
      </c>
      <c r="T132" s="74" t="str">
        <f>IF(B132="","",VLOOKUP(B132,Zákazníci!$A$2:$M$1000,11,FALSE)&amp;", "&amp;VLOOKUP(B132,Zákazníci!$A$2:$M$1000,12,FALSE)&amp;", "&amp;VLOOKUP(B132,Zákazníci!$A$2:$M$1000,13,FALSE))</f>
        <v/>
      </c>
    </row>
    <row r="133" spans="1:20" ht="12.75">
      <c r="A133" s="65">
        <v>132</v>
      </c>
      <c r="B133" s="66"/>
      <c r="C133" s="66"/>
      <c r="D133" s="66"/>
      <c r="E133" s="66"/>
      <c r="F133" s="67"/>
      <c r="G133" s="70" t="str">
        <f t="shared" ca="1" si="0"/>
        <v/>
      </c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73" t="str">
        <f>IF(H133="","",VLOOKUP(H133,ProduktySlužby!$A$4:$C$100,2,FALSE)*I133+IF(J133="",0,VLOOKUP(J133,ProduktySlužby!$A$4:$C$100,2,FALSE))*K133+IF(L133="",0,VLOOKUP(L133,ProduktySlužby!$A$4:$C$100,2,FALSE))*M133++IF(N133="",0,VLOOKUP(N133,ProduktySlužby!$A$4:$C$100,2,FALSE))*O133++IF(P133="",0,VLOOKUP(P133,ProduktySlužby!$A$4:$C$100,2,FALSE))*Q133)</f>
        <v/>
      </c>
      <c r="S133" s="73" t="str">
        <f>IF(R133="","",R133+R133*ProduktySlužby!$B$1)</f>
        <v/>
      </c>
      <c r="T133" s="74" t="str">
        <f>IF(B133="","",VLOOKUP(B133,Zákazníci!$A$2:$M$1000,11,FALSE)&amp;", "&amp;VLOOKUP(B133,Zákazníci!$A$2:$M$1000,12,FALSE)&amp;", "&amp;VLOOKUP(B133,Zákazníci!$A$2:$M$1000,13,FALSE))</f>
        <v/>
      </c>
    </row>
    <row r="134" spans="1:20" ht="12.75">
      <c r="A134" s="65">
        <v>133</v>
      </c>
      <c r="B134" s="66"/>
      <c r="C134" s="66"/>
      <c r="D134" s="66"/>
      <c r="E134" s="66"/>
      <c r="F134" s="67"/>
      <c r="G134" s="70" t="str">
        <f t="shared" ca="1" si="0"/>
        <v/>
      </c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73" t="str">
        <f>IF(H134="","",VLOOKUP(H134,ProduktySlužby!$A$4:$C$100,2,FALSE)*I134+IF(J134="",0,VLOOKUP(J134,ProduktySlužby!$A$4:$C$100,2,FALSE))*K134+IF(L134="",0,VLOOKUP(L134,ProduktySlužby!$A$4:$C$100,2,FALSE))*M134++IF(N134="",0,VLOOKUP(N134,ProduktySlužby!$A$4:$C$100,2,FALSE))*O134++IF(P134="",0,VLOOKUP(P134,ProduktySlužby!$A$4:$C$100,2,FALSE))*Q134)</f>
        <v/>
      </c>
      <c r="S134" s="73" t="str">
        <f>IF(R134="","",R134+R134*ProduktySlužby!$B$1)</f>
        <v/>
      </c>
      <c r="T134" s="74" t="str">
        <f>IF(B134="","",VLOOKUP(B134,Zákazníci!$A$2:$M$1000,11,FALSE)&amp;", "&amp;VLOOKUP(B134,Zákazníci!$A$2:$M$1000,12,FALSE)&amp;", "&amp;VLOOKUP(B134,Zákazníci!$A$2:$M$1000,13,FALSE))</f>
        <v/>
      </c>
    </row>
    <row r="135" spans="1:20" ht="12.75">
      <c r="A135" s="65">
        <v>134</v>
      </c>
      <c r="B135" s="66"/>
      <c r="C135" s="66"/>
      <c r="D135" s="66"/>
      <c r="E135" s="66"/>
      <c r="F135" s="67"/>
      <c r="G135" s="70" t="str">
        <f t="shared" ca="1" si="0"/>
        <v/>
      </c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73" t="str">
        <f>IF(H135="","",VLOOKUP(H135,ProduktySlužby!$A$4:$C$100,2,FALSE)*I135+IF(J135="",0,VLOOKUP(J135,ProduktySlužby!$A$4:$C$100,2,FALSE))*K135+IF(L135="",0,VLOOKUP(L135,ProduktySlužby!$A$4:$C$100,2,FALSE))*M135++IF(N135="",0,VLOOKUP(N135,ProduktySlužby!$A$4:$C$100,2,FALSE))*O135++IF(P135="",0,VLOOKUP(P135,ProduktySlužby!$A$4:$C$100,2,FALSE))*Q135)</f>
        <v/>
      </c>
      <c r="S135" s="73" t="str">
        <f>IF(R135="","",R135+R135*ProduktySlužby!$B$1)</f>
        <v/>
      </c>
      <c r="T135" s="74" t="str">
        <f>IF(B135="","",VLOOKUP(B135,Zákazníci!$A$2:$M$1000,11,FALSE)&amp;", "&amp;VLOOKUP(B135,Zákazníci!$A$2:$M$1000,12,FALSE)&amp;", "&amp;VLOOKUP(B135,Zákazníci!$A$2:$M$1000,13,FALSE))</f>
        <v/>
      </c>
    </row>
    <row r="136" spans="1:20" ht="12.75">
      <c r="A136" s="65">
        <v>135</v>
      </c>
      <c r="B136" s="66"/>
      <c r="C136" s="66"/>
      <c r="D136" s="66"/>
      <c r="E136" s="66"/>
      <c r="F136" s="67"/>
      <c r="G136" s="70" t="str">
        <f t="shared" ca="1" si="0"/>
        <v/>
      </c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73" t="str">
        <f>IF(H136="","",VLOOKUP(H136,ProduktySlužby!$A$4:$C$100,2,FALSE)*I136+IF(J136="",0,VLOOKUP(J136,ProduktySlužby!$A$4:$C$100,2,FALSE))*K136+IF(L136="",0,VLOOKUP(L136,ProduktySlužby!$A$4:$C$100,2,FALSE))*M136++IF(N136="",0,VLOOKUP(N136,ProduktySlužby!$A$4:$C$100,2,FALSE))*O136++IF(P136="",0,VLOOKUP(P136,ProduktySlužby!$A$4:$C$100,2,FALSE))*Q136)</f>
        <v/>
      </c>
      <c r="S136" s="73" t="str">
        <f>IF(R136="","",R136+R136*ProduktySlužby!$B$1)</f>
        <v/>
      </c>
      <c r="T136" s="74" t="str">
        <f>IF(B136="","",VLOOKUP(B136,Zákazníci!$A$2:$M$1000,11,FALSE)&amp;", "&amp;VLOOKUP(B136,Zákazníci!$A$2:$M$1000,12,FALSE)&amp;", "&amp;VLOOKUP(B136,Zákazníci!$A$2:$M$1000,13,FALSE))</f>
        <v/>
      </c>
    </row>
    <row r="137" spans="1:20" ht="12.75">
      <c r="A137" s="65">
        <v>136</v>
      </c>
      <c r="B137" s="66"/>
      <c r="C137" s="66"/>
      <c r="D137" s="66"/>
      <c r="E137" s="66"/>
      <c r="F137" s="67"/>
      <c r="G137" s="70" t="str">
        <f t="shared" ca="1" si="0"/>
        <v/>
      </c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73" t="str">
        <f>IF(H137="","",VLOOKUP(H137,ProduktySlužby!$A$4:$C$100,2,FALSE)*I137+IF(J137="",0,VLOOKUP(J137,ProduktySlužby!$A$4:$C$100,2,FALSE))*K137+IF(L137="",0,VLOOKUP(L137,ProduktySlužby!$A$4:$C$100,2,FALSE))*M137++IF(N137="",0,VLOOKUP(N137,ProduktySlužby!$A$4:$C$100,2,FALSE))*O137++IF(P137="",0,VLOOKUP(P137,ProduktySlužby!$A$4:$C$100,2,FALSE))*Q137)</f>
        <v/>
      </c>
      <c r="S137" s="73" t="str">
        <f>IF(R137="","",R137+R137*ProduktySlužby!$B$1)</f>
        <v/>
      </c>
      <c r="T137" s="74" t="str">
        <f>IF(B137="","",VLOOKUP(B137,Zákazníci!$A$2:$M$1000,11,FALSE)&amp;", "&amp;VLOOKUP(B137,Zákazníci!$A$2:$M$1000,12,FALSE)&amp;", "&amp;VLOOKUP(B137,Zákazníci!$A$2:$M$1000,13,FALSE))</f>
        <v/>
      </c>
    </row>
    <row r="138" spans="1:20" ht="12.75">
      <c r="A138" s="65">
        <v>137</v>
      </c>
      <c r="B138" s="66"/>
      <c r="C138" s="66"/>
      <c r="D138" s="66"/>
      <c r="E138" s="66"/>
      <c r="F138" s="67"/>
      <c r="G138" s="70" t="str">
        <f t="shared" ca="1" si="0"/>
        <v/>
      </c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73" t="str">
        <f>IF(H138="","",VLOOKUP(H138,ProduktySlužby!$A$4:$C$100,2,FALSE)*I138+IF(J138="",0,VLOOKUP(J138,ProduktySlužby!$A$4:$C$100,2,FALSE))*K138+IF(L138="",0,VLOOKUP(L138,ProduktySlužby!$A$4:$C$100,2,FALSE))*M138++IF(N138="",0,VLOOKUP(N138,ProduktySlužby!$A$4:$C$100,2,FALSE))*O138++IF(P138="",0,VLOOKUP(P138,ProduktySlužby!$A$4:$C$100,2,FALSE))*Q138)</f>
        <v/>
      </c>
      <c r="S138" s="73" t="str">
        <f>IF(R138="","",R138+R138*ProduktySlužby!$B$1)</f>
        <v/>
      </c>
      <c r="T138" s="74" t="str">
        <f>IF(B138="","",VLOOKUP(B138,Zákazníci!$A$2:$M$1000,11,FALSE)&amp;", "&amp;VLOOKUP(B138,Zákazníci!$A$2:$M$1000,12,FALSE)&amp;", "&amp;VLOOKUP(B138,Zákazníci!$A$2:$M$1000,13,FALSE))</f>
        <v/>
      </c>
    </row>
    <row r="139" spans="1:20" ht="12.75">
      <c r="A139" s="65">
        <v>138</v>
      </c>
      <c r="B139" s="66"/>
      <c r="C139" s="66"/>
      <c r="D139" s="66"/>
      <c r="E139" s="66"/>
      <c r="F139" s="67"/>
      <c r="G139" s="70" t="str">
        <f t="shared" ca="1" si="0"/>
        <v/>
      </c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73" t="str">
        <f>IF(H139="","",VLOOKUP(H139,ProduktySlužby!$A$4:$C$100,2,FALSE)*I139+IF(J139="",0,VLOOKUP(J139,ProduktySlužby!$A$4:$C$100,2,FALSE))*K139+IF(L139="",0,VLOOKUP(L139,ProduktySlužby!$A$4:$C$100,2,FALSE))*M139++IF(N139="",0,VLOOKUP(N139,ProduktySlužby!$A$4:$C$100,2,FALSE))*O139++IF(P139="",0,VLOOKUP(P139,ProduktySlužby!$A$4:$C$100,2,FALSE))*Q139)</f>
        <v/>
      </c>
      <c r="S139" s="73" t="str">
        <f>IF(R139="","",R139+R139*ProduktySlužby!$B$1)</f>
        <v/>
      </c>
      <c r="T139" s="74" t="str">
        <f>IF(B139="","",VLOOKUP(B139,Zákazníci!$A$2:$M$1000,11,FALSE)&amp;", "&amp;VLOOKUP(B139,Zákazníci!$A$2:$M$1000,12,FALSE)&amp;", "&amp;VLOOKUP(B139,Zákazníci!$A$2:$M$1000,13,FALSE))</f>
        <v/>
      </c>
    </row>
    <row r="140" spans="1:20" ht="12.75">
      <c r="A140" s="65">
        <v>139</v>
      </c>
      <c r="B140" s="66"/>
      <c r="C140" s="66"/>
      <c r="D140" s="66"/>
      <c r="E140" s="66"/>
      <c r="F140" s="67"/>
      <c r="G140" s="70" t="str">
        <f t="shared" ca="1" si="0"/>
        <v/>
      </c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73" t="str">
        <f>IF(H140="","",VLOOKUP(H140,ProduktySlužby!$A$4:$C$100,2,FALSE)*I140+IF(J140="",0,VLOOKUP(J140,ProduktySlužby!$A$4:$C$100,2,FALSE))*K140+IF(L140="",0,VLOOKUP(L140,ProduktySlužby!$A$4:$C$100,2,FALSE))*M140++IF(N140="",0,VLOOKUP(N140,ProduktySlužby!$A$4:$C$100,2,FALSE))*O140++IF(P140="",0,VLOOKUP(P140,ProduktySlužby!$A$4:$C$100,2,FALSE))*Q140)</f>
        <v/>
      </c>
      <c r="S140" s="73" t="str">
        <f>IF(R140="","",R140+R140*ProduktySlužby!$B$1)</f>
        <v/>
      </c>
      <c r="T140" s="74" t="str">
        <f>IF(B140="","",VLOOKUP(B140,Zákazníci!$A$2:$M$1000,11,FALSE)&amp;", "&amp;VLOOKUP(B140,Zákazníci!$A$2:$M$1000,12,FALSE)&amp;", "&amp;VLOOKUP(B140,Zákazníci!$A$2:$M$1000,13,FALSE))</f>
        <v/>
      </c>
    </row>
    <row r="141" spans="1:20" ht="12.75">
      <c r="A141" s="65">
        <v>140</v>
      </c>
      <c r="B141" s="66"/>
      <c r="C141" s="66"/>
      <c r="D141" s="66"/>
      <c r="E141" s="66"/>
      <c r="F141" s="67"/>
      <c r="G141" s="70" t="str">
        <f t="shared" ca="1" si="0"/>
        <v/>
      </c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73" t="str">
        <f>IF(H141="","",VLOOKUP(H141,ProduktySlužby!$A$4:$C$100,2,FALSE)*I141+IF(J141="",0,VLOOKUP(J141,ProduktySlužby!$A$4:$C$100,2,FALSE))*K141+IF(L141="",0,VLOOKUP(L141,ProduktySlužby!$A$4:$C$100,2,FALSE))*M141++IF(N141="",0,VLOOKUP(N141,ProduktySlužby!$A$4:$C$100,2,FALSE))*O141++IF(P141="",0,VLOOKUP(P141,ProduktySlužby!$A$4:$C$100,2,FALSE))*Q141)</f>
        <v/>
      </c>
      <c r="S141" s="73" t="str">
        <f>IF(R141="","",R141+R141*ProduktySlužby!$B$1)</f>
        <v/>
      </c>
      <c r="T141" s="74" t="str">
        <f>IF(B141="","",VLOOKUP(B141,Zákazníci!$A$2:$M$1000,11,FALSE)&amp;", "&amp;VLOOKUP(B141,Zákazníci!$A$2:$M$1000,12,FALSE)&amp;", "&amp;VLOOKUP(B141,Zákazníci!$A$2:$M$1000,13,FALSE))</f>
        <v/>
      </c>
    </row>
    <row r="142" spans="1:20" ht="12.75">
      <c r="A142" s="65">
        <v>141</v>
      </c>
      <c r="B142" s="66"/>
      <c r="C142" s="66"/>
      <c r="D142" s="66"/>
      <c r="E142" s="66"/>
      <c r="F142" s="67"/>
      <c r="G142" s="70" t="str">
        <f t="shared" ca="1" si="0"/>
        <v/>
      </c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73" t="str">
        <f>IF(H142="","",VLOOKUP(H142,ProduktySlužby!$A$4:$C$100,2,FALSE)*I142+IF(J142="",0,VLOOKUP(J142,ProduktySlužby!$A$4:$C$100,2,FALSE))*K142+IF(L142="",0,VLOOKUP(L142,ProduktySlužby!$A$4:$C$100,2,FALSE))*M142++IF(N142="",0,VLOOKUP(N142,ProduktySlužby!$A$4:$C$100,2,FALSE))*O142++IF(P142="",0,VLOOKUP(P142,ProduktySlužby!$A$4:$C$100,2,FALSE))*Q142)</f>
        <v/>
      </c>
      <c r="S142" s="73" t="str">
        <f>IF(R142="","",R142+R142*ProduktySlužby!$B$1)</f>
        <v/>
      </c>
      <c r="T142" s="74" t="str">
        <f>IF(B142="","",VLOOKUP(B142,Zákazníci!$A$2:$M$1000,11,FALSE)&amp;", "&amp;VLOOKUP(B142,Zákazníci!$A$2:$M$1000,12,FALSE)&amp;", "&amp;VLOOKUP(B142,Zákazníci!$A$2:$M$1000,13,FALSE))</f>
        <v/>
      </c>
    </row>
    <row r="143" spans="1:20" ht="12.75">
      <c r="A143" s="65">
        <v>142</v>
      </c>
      <c r="B143" s="66"/>
      <c r="C143" s="66"/>
      <c r="D143" s="66"/>
      <c r="E143" s="66"/>
      <c r="F143" s="67"/>
      <c r="G143" s="70" t="str">
        <f t="shared" ca="1" si="0"/>
        <v/>
      </c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73" t="str">
        <f>IF(H143="","",VLOOKUP(H143,ProduktySlužby!$A$4:$C$100,2,FALSE)*I143+IF(J143="",0,VLOOKUP(J143,ProduktySlužby!$A$4:$C$100,2,FALSE))*K143+IF(L143="",0,VLOOKUP(L143,ProduktySlužby!$A$4:$C$100,2,FALSE))*M143++IF(N143="",0,VLOOKUP(N143,ProduktySlužby!$A$4:$C$100,2,FALSE))*O143++IF(P143="",0,VLOOKUP(P143,ProduktySlužby!$A$4:$C$100,2,FALSE))*Q143)</f>
        <v/>
      </c>
      <c r="S143" s="73" t="str">
        <f>IF(R143="","",R143+R143*ProduktySlužby!$B$1)</f>
        <v/>
      </c>
      <c r="T143" s="74" t="str">
        <f>IF(B143="","",VLOOKUP(B143,Zákazníci!$A$2:$M$1000,11,FALSE)&amp;", "&amp;VLOOKUP(B143,Zákazníci!$A$2:$M$1000,12,FALSE)&amp;", "&amp;VLOOKUP(B143,Zákazníci!$A$2:$M$1000,13,FALSE))</f>
        <v/>
      </c>
    </row>
    <row r="144" spans="1:20" ht="12.75">
      <c r="A144" s="65">
        <v>143</v>
      </c>
      <c r="B144" s="66"/>
      <c r="C144" s="66"/>
      <c r="D144" s="66"/>
      <c r="E144" s="66"/>
      <c r="F144" s="67"/>
      <c r="G144" s="70" t="str">
        <f t="shared" ca="1" si="0"/>
        <v/>
      </c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73" t="str">
        <f>IF(H144="","",VLOOKUP(H144,ProduktySlužby!$A$4:$C$100,2,FALSE)*I144+IF(J144="",0,VLOOKUP(J144,ProduktySlužby!$A$4:$C$100,2,FALSE))*K144+IF(L144="",0,VLOOKUP(L144,ProduktySlužby!$A$4:$C$100,2,FALSE))*M144++IF(N144="",0,VLOOKUP(N144,ProduktySlužby!$A$4:$C$100,2,FALSE))*O144++IF(P144="",0,VLOOKUP(P144,ProduktySlužby!$A$4:$C$100,2,FALSE))*Q144)</f>
        <v/>
      </c>
      <c r="S144" s="73" t="str">
        <f>IF(R144="","",R144+R144*ProduktySlužby!$B$1)</f>
        <v/>
      </c>
      <c r="T144" s="74" t="str">
        <f>IF(B144="","",VLOOKUP(B144,Zákazníci!$A$2:$M$1000,11,FALSE)&amp;", "&amp;VLOOKUP(B144,Zákazníci!$A$2:$M$1000,12,FALSE)&amp;", "&amp;VLOOKUP(B144,Zákazníci!$A$2:$M$1000,13,FALSE))</f>
        <v/>
      </c>
    </row>
    <row r="145" spans="1:20" ht="12.75">
      <c r="A145" s="65">
        <v>144</v>
      </c>
      <c r="B145" s="66"/>
      <c r="C145" s="66"/>
      <c r="D145" s="66"/>
      <c r="E145" s="66"/>
      <c r="F145" s="67"/>
      <c r="G145" s="70" t="str">
        <f t="shared" ca="1" si="0"/>
        <v/>
      </c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73" t="str">
        <f>IF(H145="","",VLOOKUP(H145,ProduktySlužby!$A$4:$C$100,2,FALSE)*I145+IF(J145="",0,VLOOKUP(J145,ProduktySlužby!$A$4:$C$100,2,FALSE))*K145+IF(L145="",0,VLOOKUP(L145,ProduktySlužby!$A$4:$C$100,2,FALSE))*M145++IF(N145="",0,VLOOKUP(N145,ProduktySlužby!$A$4:$C$100,2,FALSE))*O145++IF(P145="",0,VLOOKUP(P145,ProduktySlužby!$A$4:$C$100,2,FALSE))*Q145)</f>
        <v/>
      </c>
      <c r="S145" s="73" t="str">
        <f>IF(R145="","",R145+R145*ProduktySlužby!$B$1)</f>
        <v/>
      </c>
      <c r="T145" s="74" t="str">
        <f>IF(B145="","",VLOOKUP(B145,Zákazníci!$A$2:$M$1000,11,FALSE)&amp;", "&amp;VLOOKUP(B145,Zákazníci!$A$2:$M$1000,12,FALSE)&amp;", "&amp;VLOOKUP(B145,Zákazníci!$A$2:$M$1000,13,FALSE))</f>
        <v/>
      </c>
    </row>
    <row r="146" spans="1:20" ht="12.75">
      <c r="A146" s="65">
        <v>145</v>
      </c>
      <c r="B146" s="66"/>
      <c r="C146" s="66"/>
      <c r="D146" s="66"/>
      <c r="E146" s="66"/>
      <c r="F146" s="67"/>
      <c r="G146" s="70" t="str">
        <f t="shared" ca="1" si="0"/>
        <v/>
      </c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73" t="str">
        <f>IF(H146="","",VLOOKUP(H146,ProduktySlužby!$A$4:$C$100,2,FALSE)*I146+IF(J146="",0,VLOOKUP(J146,ProduktySlužby!$A$4:$C$100,2,FALSE))*K146+IF(L146="",0,VLOOKUP(L146,ProduktySlužby!$A$4:$C$100,2,FALSE))*M146++IF(N146="",0,VLOOKUP(N146,ProduktySlužby!$A$4:$C$100,2,FALSE))*O146++IF(P146="",0,VLOOKUP(P146,ProduktySlužby!$A$4:$C$100,2,FALSE))*Q146)</f>
        <v/>
      </c>
      <c r="S146" s="73" t="str">
        <f>IF(R146="","",R146+R146*ProduktySlužby!$B$1)</f>
        <v/>
      </c>
      <c r="T146" s="74" t="str">
        <f>IF(B146="","",VLOOKUP(B146,Zákazníci!$A$2:$M$1000,11,FALSE)&amp;", "&amp;VLOOKUP(B146,Zákazníci!$A$2:$M$1000,12,FALSE)&amp;", "&amp;VLOOKUP(B146,Zákazníci!$A$2:$M$1000,13,FALSE))</f>
        <v/>
      </c>
    </row>
    <row r="147" spans="1:20" ht="12.75">
      <c r="A147" s="65">
        <v>146</v>
      </c>
      <c r="B147" s="66"/>
      <c r="C147" s="66"/>
      <c r="D147" s="66"/>
      <c r="E147" s="66"/>
      <c r="F147" s="67"/>
      <c r="G147" s="70" t="str">
        <f t="shared" ca="1" si="0"/>
        <v/>
      </c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73" t="str">
        <f>IF(H147="","",VLOOKUP(H147,ProduktySlužby!$A$4:$C$100,2,FALSE)*I147+IF(J147="",0,VLOOKUP(J147,ProduktySlužby!$A$4:$C$100,2,FALSE))*K147+IF(L147="",0,VLOOKUP(L147,ProduktySlužby!$A$4:$C$100,2,FALSE))*M147++IF(N147="",0,VLOOKUP(N147,ProduktySlužby!$A$4:$C$100,2,FALSE))*O147++IF(P147="",0,VLOOKUP(P147,ProduktySlužby!$A$4:$C$100,2,FALSE))*Q147)</f>
        <v/>
      </c>
      <c r="S147" s="73" t="str">
        <f>IF(R147="","",R147+R147*ProduktySlužby!$B$1)</f>
        <v/>
      </c>
      <c r="T147" s="74" t="str">
        <f>IF(B147="","",VLOOKUP(B147,Zákazníci!$A$2:$M$1000,11,FALSE)&amp;", "&amp;VLOOKUP(B147,Zákazníci!$A$2:$M$1000,12,FALSE)&amp;", "&amp;VLOOKUP(B147,Zákazníci!$A$2:$M$1000,13,FALSE))</f>
        <v/>
      </c>
    </row>
    <row r="148" spans="1:20" ht="12.75">
      <c r="A148" s="65">
        <v>147</v>
      </c>
      <c r="B148" s="66"/>
      <c r="C148" s="66"/>
      <c r="D148" s="66"/>
      <c r="E148" s="66"/>
      <c r="F148" s="67"/>
      <c r="G148" s="70" t="str">
        <f t="shared" ca="1" si="0"/>
        <v/>
      </c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73" t="str">
        <f>IF(H148="","",VLOOKUP(H148,ProduktySlužby!$A$4:$C$100,2,FALSE)*I148+IF(J148="",0,VLOOKUP(J148,ProduktySlužby!$A$4:$C$100,2,FALSE))*K148+IF(L148="",0,VLOOKUP(L148,ProduktySlužby!$A$4:$C$100,2,FALSE))*M148++IF(N148="",0,VLOOKUP(N148,ProduktySlužby!$A$4:$C$100,2,FALSE))*O148++IF(P148="",0,VLOOKUP(P148,ProduktySlužby!$A$4:$C$100,2,FALSE))*Q148)</f>
        <v/>
      </c>
      <c r="S148" s="73" t="str">
        <f>IF(R148="","",R148+R148*ProduktySlužby!$B$1)</f>
        <v/>
      </c>
      <c r="T148" s="74" t="str">
        <f>IF(B148="","",VLOOKUP(B148,Zákazníci!$A$2:$M$1000,11,FALSE)&amp;", "&amp;VLOOKUP(B148,Zákazníci!$A$2:$M$1000,12,FALSE)&amp;", "&amp;VLOOKUP(B148,Zákazníci!$A$2:$M$1000,13,FALSE))</f>
        <v/>
      </c>
    </row>
    <row r="149" spans="1:20" ht="12.75">
      <c r="A149" s="65">
        <v>148</v>
      </c>
      <c r="B149" s="66"/>
      <c r="C149" s="66"/>
      <c r="D149" s="66"/>
      <c r="E149" s="66"/>
      <c r="F149" s="67"/>
      <c r="G149" s="70" t="str">
        <f t="shared" ca="1" si="0"/>
        <v/>
      </c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73" t="str">
        <f>IF(H149="","",VLOOKUP(H149,ProduktySlužby!$A$4:$C$100,2,FALSE)*I149+IF(J149="",0,VLOOKUP(J149,ProduktySlužby!$A$4:$C$100,2,FALSE))*K149+IF(L149="",0,VLOOKUP(L149,ProduktySlužby!$A$4:$C$100,2,FALSE))*M149++IF(N149="",0,VLOOKUP(N149,ProduktySlužby!$A$4:$C$100,2,FALSE))*O149++IF(P149="",0,VLOOKUP(P149,ProduktySlužby!$A$4:$C$100,2,FALSE))*Q149)</f>
        <v/>
      </c>
      <c r="S149" s="73" t="str">
        <f>IF(R149="","",R149+R149*ProduktySlužby!$B$1)</f>
        <v/>
      </c>
      <c r="T149" s="74" t="str">
        <f>IF(B149="","",VLOOKUP(B149,Zákazníci!$A$2:$M$1000,11,FALSE)&amp;", "&amp;VLOOKUP(B149,Zákazníci!$A$2:$M$1000,12,FALSE)&amp;", "&amp;VLOOKUP(B149,Zákazníci!$A$2:$M$1000,13,FALSE))</f>
        <v/>
      </c>
    </row>
    <row r="150" spans="1:20" ht="12.75">
      <c r="A150" s="65">
        <v>149</v>
      </c>
      <c r="B150" s="66"/>
      <c r="C150" s="66"/>
      <c r="D150" s="66"/>
      <c r="E150" s="66"/>
      <c r="F150" s="67"/>
      <c r="G150" s="70" t="str">
        <f t="shared" ca="1" si="0"/>
        <v/>
      </c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73" t="str">
        <f>IF(H150="","",VLOOKUP(H150,ProduktySlužby!$A$4:$C$100,2,FALSE)*I150+IF(J150="",0,VLOOKUP(J150,ProduktySlužby!$A$4:$C$100,2,FALSE))*K150+IF(L150="",0,VLOOKUP(L150,ProduktySlužby!$A$4:$C$100,2,FALSE))*M150++IF(N150="",0,VLOOKUP(N150,ProduktySlužby!$A$4:$C$100,2,FALSE))*O150++IF(P150="",0,VLOOKUP(P150,ProduktySlužby!$A$4:$C$100,2,FALSE))*Q150)</f>
        <v/>
      </c>
      <c r="S150" s="73" t="str">
        <f>IF(R150="","",R150+R150*ProduktySlužby!$B$1)</f>
        <v/>
      </c>
      <c r="T150" s="74" t="str">
        <f>IF(B150="","",VLOOKUP(B150,Zákazníci!$A$2:$M$1000,11,FALSE)&amp;", "&amp;VLOOKUP(B150,Zákazníci!$A$2:$M$1000,12,FALSE)&amp;", "&amp;VLOOKUP(B150,Zákazníci!$A$2:$M$1000,13,FALSE))</f>
        <v/>
      </c>
    </row>
    <row r="151" spans="1:20" ht="12.75">
      <c r="A151" s="65">
        <v>150</v>
      </c>
      <c r="B151" s="66"/>
      <c r="C151" s="66"/>
      <c r="D151" s="66"/>
      <c r="E151" s="66"/>
      <c r="F151" s="67"/>
      <c r="G151" s="70" t="str">
        <f t="shared" ca="1" si="0"/>
        <v/>
      </c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73" t="str">
        <f>IF(H151="","",VLOOKUP(H151,ProduktySlužby!$A$4:$C$100,2,FALSE)*I151+IF(J151="",0,VLOOKUP(J151,ProduktySlužby!$A$4:$C$100,2,FALSE))*K151+IF(L151="",0,VLOOKUP(L151,ProduktySlužby!$A$4:$C$100,2,FALSE))*M151++IF(N151="",0,VLOOKUP(N151,ProduktySlužby!$A$4:$C$100,2,FALSE))*O151++IF(P151="",0,VLOOKUP(P151,ProduktySlužby!$A$4:$C$100,2,FALSE))*Q151)</f>
        <v/>
      </c>
      <c r="S151" s="73" t="str">
        <f>IF(R151="","",R151+R151*ProduktySlužby!$B$1)</f>
        <v/>
      </c>
      <c r="T151" s="74" t="str">
        <f>IF(B151="","",VLOOKUP(B151,Zákazníci!$A$2:$M$1000,11,FALSE)&amp;", "&amp;VLOOKUP(B151,Zákazníci!$A$2:$M$1000,12,FALSE)&amp;", "&amp;VLOOKUP(B151,Zákazníci!$A$2:$M$1000,13,FALSE))</f>
        <v/>
      </c>
    </row>
    <row r="152" spans="1:20" ht="12.75">
      <c r="A152" s="65">
        <v>151</v>
      </c>
      <c r="B152" s="66"/>
      <c r="C152" s="66"/>
      <c r="D152" s="66"/>
      <c r="E152" s="66"/>
      <c r="F152" s="67"/>
      <c r="G152" s="70" t="str">
        <f t="shared" ca="1" si="0"/>
        <v/>
      </c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73" t="str">
        <f>IF(H152="","",VLOOKUP(H152,ProduktySlužby!$A$4:$C$100,2,FALSE)*I152+IF(J152="",0,VLOOKUP(J152,ProduktySlužby!$A$4:$C$100,2,FALSE))*K152+IF(L152="",0,VLOOKUP(L152,ProduktySlužby!$A$4:$C$100,2,FALSE))*M152++IF(N152="",0,VLOOKUP(N152,ProduktySlužby!$A$4:$C$100,2,FALSE))*O152++IF(P152="",0,VLOOKUP(P152,ProduktySlužby!$A$4:$C$100,2,FALSE))*Q152)</f>
        <v/>
      </c>
      <c r="S152" s="73" t="str">
        <f>IF(R152="","",R152+R152*ProduktySlužby!$B$1)</f>
        <v/>
      </c>
      <c r="T152" s="74" t="str">
        <f>IF(B152="","",VLOOKUP(B152,Zákazníci!$A$2:$M$1000,11,FALSE)&amp;", "&amp;VLOOKUP(B152,Zákazníci!$A$2:$M$1000,12,FALSE)&amp;", "&amp;VLOOKUP(B152,Zákazníci!$A$2:$M$1000,13,FALSE))</f>
        <v/>
      </c>
    </row>
    <row r="153" spans="1:20" ht="12.75">
      <c r="A153" s="65">
        <v>152</v>
      </c>
      <c r="B153" s="66"/>
      <c r="C153" s="66"/>
      <c r="D153" s="66"/>
      <c r="E153" s="66"/>
      <c r="F153" s="67"/>
      <c r="G153" s="70" t="str">
        <f t="shared" ca="1" si="0"/>
        <v/>
      </c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73" t="str">
        <f>IF(H153="","",VLOOKUP(H153,ProduktySlužby!$A$4:$C$100,2,FALSE)*I153+IF(J153="",0,VLOOKUP(J153,ProduktySlužby!$A$4:$C$100,2,FALSE))*K153+IF(L153="",0,VLOOKUP(L153,ProduktySlužby!$A$4:$C$100,2,FALSE))*M153++IF(N153="",0,VLOOKUP(N153,ProduktySlužby!$A$4:$C$100,2,FALSE))*O153++IF(P153="",0,VLOOKUP(P153,ProduktySlužby!$A$4:$C$100,2,FALSE))*Q153)</f>
        <v/>
      </c>
      <c r="S153" s="73" t="str">
        <f>IF(R153="","",R153+R153*ProduktySlužby!$B$1)</f>
        <v/>
      </c>
      <c r="T153" s="74" t="str">
        <f>IF(B153="","",VLOOKUP(B153,Zákazníci!$A$2:$M$1000,11,FALSE)&amp;", "&amp;VLOOKUP(B153,Zákazníci!$A$2:$M$1000,12,FALSE)&amp;", "&amp;VLOOKUP(B153,Zákazníci!$A$2:$M$1000,13,FALSE))</f>
        <v/>
      </c>
    </row>
    <row r="154" spans="1:20" ht="12.75">
      <c r="A154" s="65">
        <v>153</v>
      </c>
      <c r="B154" s="66"/>
      <c r="C154" s="66"/>
      <c r="D154" s="66"/>
      <c r="E154" s="66"/>
      <c r="F154" s="67"/>
      <c r="G154" s="70" t="str">
        <f t="shared" ca="1" si="0"/>
        <v/>
      </c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73" t="str">
        <f>IF(H154="","",VLOOKUP(H154,ProduktySlužby!$A$4:$C$100,2,FALSE)*I154+IF(J154="",0,VLOOKUP(J154,ProduktySlužby!$A$4:$C$100,2,FALSE))*K154+IF(L154="",0,VLOOKUP(L154,ProduktySlužby!$A$4:$C$100,2,FALSE))*M154++IF(N154="",0,VLOOKUP(N154,ProduktySlužby!$A$4:$C$100,2,FALSE))*O154++IF(P154="",0,VLOOKUP(P154,ProduktySlužby!$A$4:$C$100,2,FALSE))*Q154)</f>
        <v/>
      </c>
      <c r="S154" s="73" t="str">
        <f>IF(R154="","",R154+R154*ProduktySlužby!$B$1)</f>
        <v/>
      </c>
      <c r="T154" s="74" t="str">
        <f>IF(B154="","",VLOOKUP(B154,Zákazníci!$A$2:$M$1000,11,FALSE)&amp;", "&amp;VLOOKUP(B154,Zákazníci!$A$2:$M$1000,12,FALSE)&amp;", "&amp;VLOOKUP(B154,Zákazníci!$A$2:$M$1000,13,FALSE))</f>
        <v/>
      </c>
    </row>
    <row r="155" spans="1:20" ht="12.75">
      <c r="A155" s="65">
        <v>154</v>
      </c>
      <c r="B155" s="66"/>
      <c r="C155" s="66"/>
      <c r="D155" s="66"/>
      <c r="E155" s="66"/>
      <c r="F155" s="67"/>
      <c r="G155" s="70" t="str">
        <f t="shared" ca="1" si="0"/>
        <v/>
      </c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73" t="str">
        <f>IF(H155="","",VLOOKUP(H155,ProduktySlužby!$A$4:$C$100,2,FALSE)*I155+IF(J155="",0,VLOOKUP(J155,ProduktySlužby!$A$4:$C$100,2,FALSE))*K155+IF(L155="",0,VLOOKUP(L155,ProduktySlužby!$A$4:$C$100,2,FALSE))*M155++IF(N155="",0,VLOOKUP(N155,ProduktySlužby!$A$4:$C$100,2,FALSE))*O155++IF(P155="",0,VLOOKUP(P155,ProduktySlužby!$A$4:$C$100,2,FALSE))*Q155)</f>
        <v/>
      </c>
      <c r="S155" s="73" t="str">
        <f>IF(R155="","",R155+R155*ProduktySlužby!$B$1)</f>
        <v/>
      </c>
      <c r="T155" s="74" t="str">
        <f>IF(B155="","",VLOOKUP(B155,Zákazníci!$A$2:$M$1000,11,FALSE)&amp;", "&amp;VLOOKUP(B155,Zákazníci!$A$2:$M$1000,12,FALSE)&amp;", "&amp;VLOOKUP(B155,Zákazníci!$A$2:$M$1000,13,FALSE))</f>
        <v/>
      </c>
    </row>
    <row r="156" spans="1:20" ht="12.75">
      <c r="A156" s="65">
        <v>155</v>
      </c>
      <c r="B156" s="66"/>
      <c r="C156" s="66"/>
      <c r="D156" s="66"/>
      <c r="E156" s="66"/>
      <c r="F156" s="67"/>
      <c r="G156" s="70" t="str">
        <f t="shared" ca="1" si="0"/>
        <v/>
      </c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73" t="str">
        <f>IF(H156="","",VLOOKUP(H156,ProduktySlužby!$A$4:$C$100,2,FALSE)*I156+IF(J156="",0,VLOOKUP(J156,ProduktySlužby!$A$4:$C$100,2,FALSE))*K156+IF(L156="",0,VLOOKUP(L156,ProduktySlužby!$A$4:$C$100,2,FALSE))*M156++IF(N156="",0,VLOOKUP(N156,ProduktySlužby!$A$4:$C$100,2,FALSE))*O156++IF(P156="",0,VLOOKUP(P156,ProduktySlužby!$A$4:$C$100,2,FALSE))*Q156)</f>
        <v/>
      </c>
      <c r="S156" s="73" t="str">
        <f>IF(R156="","",R156+R156*ProduktySlužby!$B$1)</f>
        <v/>
      </c>
      <c r="T156" s="74" t="str">
        <f>IF(B156="","",VLOOKUP(B156,Zákazníci!$A$2:$M$1000,11,FALSE)&amp;", "&amp;VLOOKUP(B156,Zákazníci!$A$2:$M$1000,12,FALSE)&amp;", "&amp;VLOOKUP(B156,Zákazníci!$A$2:$M$1000,13,FALSE))</f>
        <v/>
      </c>
    </row>
    <row r="157" spans="1:20" ht="12.75">
      <c r="A157" s="65">
        <v>156</v>
      </c>
      <c r="B157" s="66"/>
      <c r="C157" s="66"/>
      <c r="D157" s="66"/>
      <c r="E157" s="66"/>
      <c r="F157" s="67"/>
      <c r="G157" s="70" t="str">
        <f t="shared" ca="1" si="0"/>
        <v/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73" t="str">
        <f>IF(H157="","",VLOOKUP(H157,ProduktySlužby!$A$4:$C$100,2,FALSE)*I157+IF(J157="",0,VLOOKUP(J157,ProduktySlužby!$A$4:$C$100,2,FALSE))*K157+IF(L157="",0,VLOOKUP(L157,ProduktySlužby!$A$4:$C$100,2,FALSE))*M157++IF(N157="",0,VLOOKUP(N157,ProduktySlužby!$A$4:$C$100,2,FALSE))*O157++IF(P157="",0,VLOOKUP(P157,ProduktySlužby!$A$4:$C$100,2,FALSE))*Q157)</f>
        <v/>
      </c>
      <c r="S157" s="73" t="str">
        <f>IF(R157="","",R157+R157*ProduktySlužby!$B$1)</f>
        <v/>
      </c>
      <c r="T157" s="74" t="str">
        <f>IF(B157="","",VLOOKUP(B157,Zákazníci!$A$2:$M$1000,11,FALSE)&amp;", "&amp;VLOOKUP(B157,Zákazníci!$A$2:$M$1000,12,FALSE)&amp;", "&amp;VLOOKUP(B157,Zákazníci!$A$2:$M$1000,13,FALSE))</f>
        <v/>
      </c>
    </row>
    <row r="158" spans="1:20" ht="12.75">
      <c r="A158" s="65">
        <v>157</v>
      </c>
      <c r="B158" s="66"/>
      <c r="C158" s="66"/>
      <c r="D158" s="66"/>
      <c r="E158" s="66"/>
      <c r="F158" s="67"/>
      <c r="G158" s="70" t="str">
        <f t="shared" ca="1" si="0"/>
        <v/>
      </c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73" t="str">
        <f>IF(H158="","",VLOOKUP(H158,ProduktySlužby!$A$4:$C$100,2,FALSE)*I158+IF(J158="",0,VLOOKUP(J158,ProduktySlužby!$A$4:$C$100,2,FALSE))*K158+IF(L158="",0,VLOOKUP(L158,ProduktySlužby!$A$4:$C$100,2,FALSE))*M158++IF(N158="",0,VLOOKUP(N158,ProduktySlužby!$A$4:$C$100,2,FALSE))*O158++IF(P158="",0,VLOOKUP(P158,ProduktySlužby!$A$4:$C$100,2,FALSE))*Q158)</f>
        <v/>
      </c>
      <c r="S158" s="73" t="str">
        <f>IF(R158="","",R158+R158*ProduktySlužby!$B$1)</f>
        <v/>
      </c>
      <c r="T158" s="74" t="str">
        <f>IF(B158="","",VLOOKUP(B158,Zákazníci!$A$2:$M$1000,11,FALSE)&amp;", "&amp;VLOOKUP(B158,Zákazníci!$A$2:$M$1000,12,FALSE)&amp;", "&amp;VLOOKUP(B158,Zákazníci!$A$2:$M$1000,13,FALSE))</f>
        <v/>
      </c>
    </row>
    <row r="159" spans="1:20" ht="12.75">
      <c r="A159" s="65">
        <v>158</v>
      </c>
      <c r="B159" s="66"/>
      <c r="C159" s="66"/>
      <c r="D159" s="66"/>
      <c r="E159" s="66"/>
      <c r="F159" s="67"/>
      <c r="G159" s="70" t="str">
        <f t="shared" ca="1" si="0"/>
        <v/>
      </c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73" t="str">
        <f>IF(H159="","",VLOOKUP(H159,ProduktySlužby!$A$4:$C$100,2,FALSE)*I159+IF(J159="",0,VLOOKUP(J159,ProduktySlužby!$A$4:$C$100,2,FALSE))*K159+IF(L159="",0,VLOOKUP(L159,ProduktySlužby!$A$4:$C$100,2,FALSE))*M159++IF(N159="",0,VLOOKUP(N159,ProduktySlužby!$A$4:$C$100,2,FALSE))*O159++IF(P159="",0,VLOOKUP(P159,ProduktySlužby!$A$4:$C$100,2,FALSE))*Q159)</f>
        <v/>
      </c>
      <c r="S159" s="73" t="str">
        <f>IF(R159="","",R159+R159*ProduktySlužby!$B$1)</f>
        <v/>
      </c>
      <c r="T159" s="74" t="str">
        <f>IF(B159="","",VLOOKUP(B159,Zákazníci!$A$2:$M$1000,11,FALSE)&amp;", "&amp;VLOOKUP(B159,Zákazníci!$A$2:$M$1000,12,FALSE)&amp;", "&amp;VLOOKUP(B159,Zákazníci!$A$2:$M$1000,13,FALSE))</f>
        <v/>
      </c>
    </row>
    <row r="160" spans="1:20" ht="12.75">
      <c r="A160" s="65">
        <v>159</v>
      </c>
      <c r="B160" s="66"/>
      <c r="C160" s="66"/>
      <c r="D160" s="66"/>
      <c r="E160" s="66"/>
      <c r="F160" s="67"/>
      <c r="G160" s="70" t="str">
        <f t="shared" ca="1" si="0"/>
        <v/>
      </c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73" t="str">
        <f>IF(H160="","",VLOOKUP(H160,ProduktySlužby!$A$4:$C$100,2,FALSE)*I160+IF(J160="",0,VLOOKUP(J160,ProduktySlužby!$A$4:$C$100,2,FALSE))*K160+IF(L160="",0,VLOOKUP(L160,ProduktySlužby!$A$4:$C$100,2,FALSE))*M160++IF(N160="",0,VLOOKUP(N160,ProduktySlužby!$A$4:$C$100,2,FALSE))*O160++IF(P160="",0,VLOOKUP(P160,ProduktySlužby!$A$4:$C$100,2,FALSE))*Q160)</f>
        <v/>
      </c>
      <c r="S160" s="73" t="str">
        <f>IF(R160="","",R160+R160*ProduktySlužby!$B$1)</f>
        <v/>
      </c>
      <c r="T160" s="74" t="str">
        <f>IF(B160="","",VLOOKUP(B160,Zákazníci!$A$2:$M$1000,11,FALSE)&amp;", "&amp;VLOOKUP(B160,Zákazníci!$A$2:$M$1000,12,FALSE)&amp;", "&amp;VLOOKUP(B160,Zákazníci!$A$2:$M$1000,13,FALSE))</f>
        <v/>
      </c>
    </row>
    <row r="161" spans="1:20" ht="12.75">
      <c r="A161" s="65">
        <v>160</v>
      </c>
      <c r="B161" s="66"/>
      <c r="C161" s="66"/>
      <c r="D161" s="66"/>
      <c r="E161" s="66"/>
      <c r="F161" s="67"/>
      <c r="G161" s="70" t="str">
        <f t="shared" ca="1" si="0"/>
        <v/>
      </c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73" t="str">
        <f>IF(H161="","",VLOOKUP(H161,ProduktySlužby!$A$4:$C$100,2,FALSE)*I161+IF(J161="",0,VLOOKUP(J161,ProduktySlužby!$A$4:$C$100,2,FALSE))*K161+IF(L161="",0,VLOOKUP(L161,ProduktySlužby!$A$4:$C$100,2,FALSE))*M161++IF(N161="",0,VLOOKUP(N161,ProduktySlužby!$A$4:$C$100,2,FALSE))*O161++IF(P161="",0,VLOOKUP(P161,ProduktySlužby!$A$4:$C$100,2,FALSE))*Q161)</f>
        <v/>
      </c>
      <c r="S161" s="73" t="str">
        <f>IF(R161="","",R161+R161*ProduktySlužby!$B$1)</f>
        <v/>
      </c>
      <c r="T161" s="74" t="str">
        <f>IF(B161="","",VLOOKUP(B161,Zákazníci!$A$2:$M$1000,11,FALSE)&amp;", "&amp;VLOOKUP(B161,Zákazníci!$A$2:$M$1000,12,FALSE)&amp;", "&amp;VLOOKUP(B161,Zákazníci!$A$2:$M$1000,13,FALSE))</f>
        <v/>
      </c>
    </row>
    <row r="162" spans="1:20" ht="12.75">
      <c r="A162" s="65">
        <v>161</v>
      </c>
      <c r="B162" s="66"/>
      <c r="C162" s="66"/>
      <c r="D162" s="66"/>
      <c r="E162" s="66"/>
      <c r="F162" s="67"/>
      <c r="G162" s="70" t="str">
        <f t="shared" ca="1" si="0"/>
        <v/>
      </c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73" t="str">
        <f>IF(H162="","",VLOOKUP(H162,ProduktySlužby!$A$4:$C$100,2,FALSE)*I162+IF(J162="",0,VLOOKUP(J162,ProduktySlužby!$A$4:$C$100,2,FALSE))*K162+IF(L162="",0,VLOOKUP(L162,ProduktySlužby!$A$4:$C$100,2,FALSE))*M162++IF(N162="",0,VLOOKUP(N162,ProduktySlužby!$A$4:$C$100,2,FALSE))*O162++IF(P162="",0,VLOOKUP(P162,ProduktySlužby!$A$4:$C$100,2,FALSE))*Q162)</f>
        <v/>
      </c>
      <c r="S162" s="73" t="str">
        <f>IF(R162="","",R162+R162*ProduktySlužby!$B$1)</f>
        <v/>
      </c>
      <c r="T162" s="74" t="str">
        <f>IF(B162="","",VLOOKUP(B162,Zákazníci!$A$2:$M$1000,11,FALSE)&amp;", "&amp;VLOOKUP(B162,Zákazníci!$A$2:$M$1000,12,FALSE)&amp;", "&amp;VLOOKUP(B162,Zákazníci!$A$2:$M$1000,13,FALSE))</f>
        <v/>
      </c>
    </row>
    <row r="163" spans="1:20" ht="12.75">
      <c r="A163" s="65">
        <v>162</v>
      </c>
      <c r="B163" s="66"/>
      <c r="C163" s="66"/>
      <c r="D163" s="66"/>
      <c r="E163" s="66"/>
      <c r="F163" s="67"/>
      <c r="G163" s="70" t="str">
        <f t="shared" ca="1" si="0"/>
        <v/>
      </c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73" t="str">
        <f>IF(H163="","",VLOOKUP(H163,ProduktySlužby!$A$4:$C$100,2,FALSE)*I163+IF(J163="",0,VLOOKUP(J163,ProduktySlužby!$A$4:$C$100,2,FALSE))*K163+IF(L163="",0,VLOOKUP(L163,ProduktySlužby!$A$4:$C$100,2,FALSE))*M163++IF(N163="",0,VLOOKUP(N163,ProduktySlužby!$A$4:$C$100,2,FALSE))*O163++IF(P163="",0,VLOOKUP(P163,ProduktySlužby!$A$4:$C$100,2,FALSE))*Q163)</f>
        <v/>
      </c>
      <c r="S163" s="73" t="str">
        <f>IF(R163="","",R163+R163*ProduktySlužby!$B$1)</f>
        <v/>
      </c>
      <c r="T163" s="74" t="str">
        <f>IF(B163="","",VLOOKUP(B163,Zákazníci!$A$2:$M$1000,11,FALSE)&amp;", "&amp;VLOOKUP(B163,Zákazníci!$A$2:$M$1000,12,FALSE)&amp;", "&amp;VLOOKUP(B163,Zákazníci!$A$2:$M$1000,13,FALSE))</f>
        <v/>
      </c>
    </row>
    <row r="164" spans="1:20" ht="12.75">
      <c r="A164" s="65">
        <v>163</v>
      </c>
      <c r="B164" s="66"/>
      <c r="C164" s="66"/>
      <c r="D164" s="66"/>
      <c r="E164" s="66"/>
      <c r="F164" s="67"/>
      <c r="G164" s="70" t="str">
        <f t="shared" ca="1" si="0"/>
        <v/>
      </c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73" t="str">
        <f>IF(H164="","",VLOOKUP(H164,ProduktySlužby!$A$4:$C$100,2,FALSE)*I164+IF(J164="",0,VLOOKUP(J164,ProduktySlužby!$A$4:$C$100,2,FALSE))*K164+IF(L164="",0,VLOOKUP(L164,ProduktySlužby!$A$4:$C$100,2,FALSE))*M164++IF(N164="",0,VLOOKUP(N164,ProduktySlužby!$A$4:$C$100,2,FALSE))*O164++IF(P164="",0,VLOOKUP(P164,ProduktySlužby!$A$4:$C$100,2,FALSE))*Q164)</f>
        <v/>
      </c>
      <c r="S164" s="73" t="str">
        <f>IF(R164="","",R164+R164*ProduktySlužby!$B$1)</f>
        <v/>
      </c>
      <c r="T164" s="74" t="str">
        <f>IF(B164="","",VLOOKUP(B164,Zákazníci!$A$2:$M$1000,11,FALSE)&amp;", "&amp;VLOOKUP(B164,Zákazníci!$A$2:$M$1000,12,FALSE)&amp;", "&amp;VLOOKUP(B164,Zákazníci!$A$2:$M$1000,13,FALSE))</f>
        <v/>
      </c>
    </row>
    <row r="165" spans="1:20" ht="12.75">
      <c r="A165" s="65">
        <v>164</v>
      </c>
      <c r="B165" s="66"/>
      <c r="C165" s="66"/>
      <c r="D165" s="66"/>
      <c r="E165" s="66"/>
      <c r="F165" s="67"/>
      <c r="G165" s="70" t="str">
        <f t="shared" ca="1" si="0"/>
        <v/>
      </c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73" t="str">
        <f>IF(H165="","",VLOOKUP(H165,ProduktySlužby!$A$4:$C$100,2,FALSE)*I165+IF(J165="",0,VLOOKUP(J165,ProduktySlužby!$A$4:$C$100,2,FALSE))*K165+IF(L165="",0,VLOOKUP(L165,ProduktySlužby!$A$4:$C$100,2,FALSE))*M165++IF(N165="",0,VLOOKUP(N165,ProduktySlužby!$A$4:$C$100,2,FALSE))*O165++IF(P165="",0,VLOOKUP(P165,ProduktySlužby!$A$4:$C$100,2,FALSE))*Q165)</f>
        <v/>
      </c>
      <c r="S165" s="73" t="str">
        <f>IF(R165="","",R165+R165*ProduktySlužby!$B$1)</f>
        <v/>
      </c>
      <c r="T165" s="74" t="str">
        <f>IF(B165="","",VLOOKUP(B165,Zákazníci!$A$2:$M$1000,11,FALSE)&amp;", "&amp;VLOOKUP(B165,Zákazníci!$A$2:$M$1000,12,FALSE)&amp;", "&amp;VLOOKUP(B165,Zákazníci!$A$2:$M$1000,13,FALSE))</f>
        <v/>
      </c>
    </row>
    <row r="166" spans="1:20" ht="12.75">
      <c r="A166" s="65">
        <v>165</v>
      </c>
      <c r="B166" s="66"/>
      <c r="C166" s="66"/>
      <c r="D166" s="66"/>
      <c r="E166" s="66"/>
      <c r="F166" s="67"/>
      <c r="G166" s="70" t="str">
        <f t="shared" ca="1" si="0"/>
        <v/>
      </c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73" t="str">
        <f>IF(H166="","",VLOOKUP(H166,ProduktySlužby!$A$4:$C$100,2,FALSE)*I166+IF(J166="",0,VLOOKUP(J166,ProduktySlužby!$A$4:$C$100,2,FALSE))*K166+IF(L166="",0,VLOOKUP(L166,ProduktySlužby!$A$4:$C$100,2,FALSE))*M166++IF(N166="",0,VLOOKUP(N166,ProduktySlužby!$A$4:$C$100,2,FALSE))*O166++IF(P166="",0,VLOOKUP(P166,ProduktySlužby!$A$4:$C$100,2,FALSE))*Q166)</f>
        <v/>
      </c>
      <c r="S166" s="73" t="str">
        <f>IF(R166="","",R166+R166*ProduktySlužby!$B$1)</f>
        <v/>
      </c>
      <c r="T166" s="74" t="str">
        <f>IF(B166="","",VLOOKUP(B166,Zákazníci!$A$2:$M$1000,11,FALSE)&amp;", "&amp;VLOOKUP(B166,Zákazníci!$A$2:$M$1000,12,FALSE)&amp;", "&amp;VLOOKUP(B166,Zákazníci!$A$2:$M$1000,13,FALSE))</f>
        <v/>
      </c>
    </row>
    <row r="167" spans="1:20" ht="12.75">
      <c r="A167" s="65">
        <v>166</v>
      </c>
      <c r="B167" s="66"/>
      <c r="C167" s="66"/>
      <c r="D167" s="66"/>
      <c r="E167" s="66"/>
      <c r="F167" s="67"/>
      <c r="G167" s="70" t="str">
        <f t="shared" ca="1" si="0"/>
        <v/>
      </c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73" t="str">
        <f>IF(H167="","",VLOOKUP(H167,ProduktySlužby!$A$4:$C$100,2,FALSE)*I167+IF(J167="",0,VLOOKUP(J167,ProduktySlužby!$A$4:$C$100,2,FALSE))*K167+IF(L167="",0,VLOOKUP(L167,ProduktySlužby!$A$4:$C$100,2,FALSE))*M167++IF(N167="",0,VLOOKUP(N167,ProduktySlužby!$A$4:$C$100,2,FALSE))*O167++IF(P167="",0,VLOOKUP(P167,ProduktySlužby!$A$4:$C$100,2,FALSE))*Q167)</f>
        <v/>
      </c>
      <c r="S167" s="73" t="str">
        <f>IF(R167="","",R167+R167*ProduktySlužby!$B$1)</f>
        <v/>
      </c>
      <c r="T167" s="74" t="str">
        <f>IF(B167="","",VLOOKUP(B167,Zákazníci!$A$2:$M$1000,11,FALSE)&amp;", "&amp;VLOOKUP(B167,Zákazníci!$A$2:$M$1000,12,FALSE)&amp;", "&amp;VLOOKUP(B167,Zákazníci!$A$2:$M$1000,13,FALSE))</f>
        <v/>
      </c>
    </row>
    <row r="168" spans="1:20" ht="12.75">
      <c r="A168" s="65">
        <v>167</v>
      </c>
      <c r="B168" s="66"/>
      <c r="C168" s="66"/>
      <c r="D168" s="66"/>
      <c r="E168" s="66"/>
      <c r="F168" s="67"/>
      <c r="G168" s="70" t="str">
        <f t="shared" ca="1" si="0"/>
        <v/>
      </c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73" t="str">
        <f>IF(H168="","",VLOOKUP(H168,ProduktySlužby!$A$4:$C$100,2,FALSE)*I168+IF(J168="",0,VLOOKUP(J168,ProduktySlužby!$A$4:$C$100,2,FALSE))*K168+IF(L168="",0,VLOOKUP(L168,ProduktySlužby!$A$4:$C$100,2,FALSE))*M168++IF(N168="",0,VLOOKUP(N168,ProduktySlužby!$A$4:$C$100,2,FALSE))*O168++IF(P168="",0,VLOOKUP(P168,ProduktySlužby!$A$4:$C$100,2,FALSE))*Q168)</f>
        <v/>
      </c>
      <c r="S168" s="73" t="str">
        <f>IF(R168="","",R168+R168*ProduktySlužby!$B$1)</f>
        <v/>
      </c>
      <c r="T168" s="74" t="str">
        <f>IF(B168="","",VLOOKUP(B168,Zákazníci!$A$2:$M$1000,11,FALSE)&amp;", "&amp;VLOOKUP(B168,Zákazníci!$A$2:$M$1000,12,FALSE)&amp;", "&amp;VLOOKUP(B168,Zákazníci!$A$2:$M$1000,13,FALSE))</f>
        <v/>
      </c>
    </row>
    <row r="169" spans="1:20" ht="12.75">
      <c r="A169" s="65">
        <v>168</v>
      </c>
      <c r="B169" s="66"/>
      <c r="C169" s="66"/>
      <c r="D169" s="66"/>
      <c r="E169" s="66"/>
      <c r="F169" s="67"/>
      <c r="G169" s="70" t="str">
        <f t="shared" ca="1" si="0"/>
        <v/>
      </c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73" t="str">
        <f>IF(H169="","",VLOOKUP(H169,ProduktySlužby!$A$4:$C$100,2,FALSE)*I169+IF(J169="",0,VLOOKUP(J169,ProduktySlužby!$A$4:$C$100,2,FALSE))*K169+IF(L169="",0,VLOOKUP(L169,ProduktySlužby!$A$4:$C$100,2,FALSE))*M169++IF(N169="",0,VLOOKUP(N169,ProduktySlužby!$A$4:$C$100,2,FALSE))*O169++IF(P169="",0,VLOOKUP(P169,ProduktySlužby!$A$4:$C$100,2,FALSE))*Q169)</f>
        <v/>
      </c>
      <c r="S169" s="73" t="str">
        <f>IF(R169="","",R169+R169*ProduktySlužby!$B$1)</f>
        <v/>
      </c>
      <c r="T169" s="74" t="str">
        <f>IF(B169="","",VLOOKUP(B169,Zákazníci!$A$2:$M$1000,11,FALSE)&amp;", "&amp;VLOOKUP(B169,Zákazníci!$A$2:$M$1000,12,FALSE)&amp;", "&amp;VLOOKUP(B169,Zákazníci!$A$2:$M$1000,13,FALSE))</f>
        <v/>
      </c>
    </row>
    <row r="170" spans="1:20" ht="12.75">
      <c r="A170" s="65">
        <v>169</v>
      </c>
      <c r="B170" s="66"/>
      <c r="C170" s="66"/>
      <c r="D170" s="66"/>
      <c r="E170" s="66"/>
      <c r="F170" s="67"/>
      <c r="G170" s="70" t="str">
        <f t="shared" ca="1" si="0"/>
        <v/>
      </c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73" t="str">
        <f>IF(H170="","",VLOOKUP(H170,ProduktySlužby!$A$4:$C$100,2,FALSE)*I170+IF(J170="",0,VLOOKUP(J170,ProduktySlužby!$A$4:$C$100,2,FALSE))*K170+IF(L170="",0,VLOOKUP(L170,ProduktySlužby!$A$4:$C$100,2,FALSE))*M170++IF(N170="",0,VLOOKUP(N170,ProduktySlužby!$A$4:$C$100,2,FALSE))*O170++IF(P170="",0,VLOOKUP(P170,ProduktySlužby!$A$4:$C$100,2,FALSE))*Q170)</f>
        <v/>
      </c>
      <c r="S170" s="73" t="str">
        <f>IF(R170="","",R170+R170*ProduktySlužby!$B$1)</f>
        <v/>
      </c>
      <c r="T170" s="74" t="str">
        <f>IF(B170="","",VLOOKUP(B170,Zákazníci!$A$2:$M$1000,11,FALSE)&amp;", "&amp;VLOOKUP(B170,Zákazníci!$A$2:$M$1000,12,FALSE)&amp;", "&amp;VLOOKUP(B170,Zákazníci!$A$2:$M$1000,13,FALSE))</f>
        <v/>
      </c>
    </row>
    <row r="171" spans="1:20" ht="12.75">
      <c r="A171" s="65">
        <v>170</v>
      </c>
      <c r="B171" s="66"/>
      <c r="C171" s="66"/>
      <c r="D171" s="66"/>
      <c r="E171" s="66"/>
      <c r="F171" s="67"/>
      <c r="G171" s="70" t="str">
        <f t="shared" ca="1" si="0"/>
        <v/>
      </c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73" t="str">
        <f>IF(H171="","",VLOOKUP(H171,ProduktySlužby!$A$4:$C$100,2,FALSE)*I171+IF(J171="",0,VLOOKUP(J171,ProduktySlužby!$A$4:$C$100,2,FALSE))*K171+IF(L171="",0,VLOOKUP(L171,ProduktySlužby!$A$4:$C$100,2,FALSE))*M171++IF(N171="",0,VLOOKUP(N171,ProduktySlužby!$A$4:$C$100,2,FALSE))*O171++IF(P171="",0,VLOOKUP(P171,ProduktySlužby!$A$4:$C$100,2,FALSE))*Q171)</f>
        <v/>
      </c>
      <c r="S171" s="73" t="str">
        <f>IF(R171="","",R171+R171*ProduktySlužby!$B$1)</f>
        <v/>
      </c>
      <c r="T171" s="74" t="str">
        <f>IF(B171="","",VLOOKUP(B171,Zákazníci!$A$2:$M$1000,11,FALSE)&amp;", "&amp;VLOOKUP(B171,Zákazníci!$A$2:$M$1000,12,FALSE)&amp;", "&amp;VLOOKUP(B171,Zákazníci!$A$2:$M$1000,13,FALSE))</f>
        <v/>
      </c>
    </row>
    <row r="172" spans="1:20" ht="12.75">
      <c r="A172" s="65">
        <v>171</v>
      </c>
      <c r="B172" s="66"/>
      <c r="C172" s="66"/>
      <c r="D172" s="66"/>
      <c r="E172" s="66"/>
      <c r="F172" s="67"/>
      <c r="G172" s="70" t="str">
        <f t="shared" ca="1" si="0"/>
        <v/>
      </c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73" t="str">
        <f>IF(H172="","",VLOOKUP(H172,ProduktySlužby!$A$4:$C$100,2,FALSE)*I172+IF(J172="",0,VLOOKUP(J172,ProduktySlužby!$A$4:$C$100,2,FALSE))*K172+IF(L172="",0,VLOOKUP(L172,ProduktySlužby!$A$4:$C$100,2,FALSE))*M172++IF(N172="",0,VLOOKUP(N172,ProduktySlužby!$A$4:$C$100,2,FALSE))*O172++IF(P172="",0,VLOOKUP(P172,ProduktySlužby!$A$4:$C$100,2,FALSE))*Q172)</f>
        <v/>
      </c>
      <c r="S172" s="73" t="str">
        <f>IF(R172="","",R172+R172*ProduktySlužby!$B$1)</f>
        <v/>
      </c>
      <c r="T172" s="74" t="str">
        <f>IF(B172="","",VLOOKUP(B172,Zákazníci!$A$2:$M$1000,11,FALSE)&amp;", "&amp;VLOOKUP(B172,Zákazníci!$A$2:$M$1000,12,FALSE)&amp;", "&amp;VLOOKUP(B172,Zákazníci!$A$2:$M$1000,13,FALSE))</f>
        <v/>
      </c>
    </row>
    <row r="173" spans="1:20" ht="12.75">
      <c r="A173" s="65">
        <v>172</v>
      </c>
      <c r="B173" s="66"/>
      <c r="C173" s="66"/>
      <c r="D173" s="66"/>
      <c r="E173" s="66"/>
      <c r="F173" s="67"/>
      <c r="G173" s="70" t="str">
        <f t="shared" ca="1" si="0"/>
        <v/>
      </c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73" t="str">
        <f>IF(H173="","",VLOOKUP(H173,ProduktySlužby!$A$4:$C$100,2,FALSE)*I173+IF(J173="",0,VLOOKUP(J173,ProduktySlužby!$A$4:$C$100,2,FALSE))*K173+IF(L173="",0,VLOOKUP(L173,ProduktySlužby!$A$4:$C$100,2,FALSE))*M173++IF(N173="",0,VLOOKUP(N173,ProduktySlužby!$A$4:$C$100,2,FALSE))*O173++IF(P173="",0,VLOOKUP(P173,ProduktySlužby!$A$4:$C$100,2,FALSE))*Q173)</f>
        <v/>
      </c>
      <c r="S173" s="73" t="str">
        <f>IF(R173="","",R173+R173*ProduktySlužby!$B$1)</f>
        <v/>
      </c>
      <c r="T173" s="74" t="str">
        <f>IF(B173="","",VLOOKUP(B173,Zákazníci!$A$2:$M$1000,11,FALSE)&amp;", "&amp;VLOOKUP(B173,Zákazníci!$A$2:$M$1000,12,FALSE)&amp;", "&amp;VLOOKUP(B173,Zákazníci!$A$2:$M$1000,13,FALSE))</f>
        <v/>
      </c>
    </row>
    <row r="174" spans="1:20" ht="12.75">
      <c r="A174" s="65">
        <v>173</v>
      </c>
      <c r="B174" s="66"/>
      <c r="C174" s="66"/>
      <c r="D174" s="66"/>
      <c r="E174" s="66"/>
      <c r="F174" s="67"/>
      <c r="G174" s="70" t="str">
        <f t="shared" ca="1" si="0"/>
        <v/>
      </c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73" t="str">
        <f>IF(H174="","",VLOOKUP(H174,ProduktySlužby!$A$4:$C$100,2,FALSE)*I174+IF(J174="",0,VLOOKUP(J174,ProduktySlužby!$A$4:$C$100,2,FALSE))*K174+IF(L174="",0,VLOOKUP(L174,ProduktySlužby!$A$4:$C$100,2,FALSE))*M174++IF(N174="",0,VLOOKUP(N174,ProduktySlužby!$A$4:$C$100,2,FALSE))*O174++IF(P174="",0,VLOOKUP(P174,ProduktySlužby!$A$4:$C$100,2,FALSE))*Q174)</f>
        <v/>
      </c>
      <c r="S174" s="73" t="str">
        <f>IF(R174="","",R174+R174*ProduktySlužby!$B$1)</f>
        <v/>
      </c>
      <c r="T174" s="74" t="str">
        <f>IF(B174="","",VLOOKUP(B174,Zákazníci!$A$2:$M$1000,11,FALSE)&amp;", "&amp;VLOOKUP(B174,Zákazníci!$A$2:$M$1000,12,FALSE)&amp;", "&amp;VLOOKUP(B174,Zákazníci!$A$2:$M$1000,13,FALSE))</f>
        <v/>
      </c>
    </row>
    <row r="175" spans="1:20" ht="12.75">
      <c r="A175" s="65">
        <v>174</v>
      </c>
      <c r="B175" s="66"/>
      <c r="C175" s="66"/>
      <c r="D175" s="66"/>
      <c r="E175" s="66"/>
      <c r="F175" s="67"/>
      <c r="G175" s="70" t="str">
        <f t="shared" ca="1" si="0"/>
        <v/>
      </c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73" t="str">
        <f>IF(H175="","",VLOOKUP(H175,ProduktySlužby!$A$4:$C$100,2,FALSE)*I175+IF(J175="",0,VLOOKUP(J175,ProduktySlužby!$A$4:$C$100,2,FALSE))*K175+IF(L175="",0,VLOOKUP(L175,ProduktySlužby!$A$4:$C$100,2,FALSE))*M175++IF(N175="",0,VLOOKUP(N175,ProduktySlužby!$A$4:$C$100,2,FALSE))*O175++IF(P175="",0,VLOOKUP(P175,ProduktySlužby!$A$4:$C$100,2,FALSE))*Q175)</f>
        <v/>
      </c>
      <c r="S175" s="73" t="str">
        <f>IF(R175="","",R175+R175*ProduktySlužby!$B$1)</f>
        <v/>
      </c>
      <c r="T175" s="74" t="str">
        <f>IF(B175="","",VLOOKUP(B175,Zákazníci!$A$2:$M$1000,11,FALSE)&amp;", "&amp;VLOOKUP(B175,Zákazníci!$A$2:$M$1000,12,FALSE)&amp;", "&amp;VLOOKUP(B175,Zákazníci!$A$2:$M$1000,13,FALSE))</f>
        <v/>
      </c>
    </row>
    <row r="176" spans="1:20" ht="12.75">
      <c r="A176" s="65">
        <v>175</v>
      </c>
      <c r="B176" s="66"/>
      <c r="C176" s="66"/>
      <c r="D176" s="66"/>
      <c r="E176" s="66"/>
      <c r="F176" s="67"/>
      <c r="G176" s="70" t="str">
        <f t="shared" ca="1" si="0"/>
        <v/>
      </c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73" t="str">
        <f>IF(H176="","",VLOOKUP(H176,ProduktySlužby!$A$4:$C$100,2,FALSE)*I176+IF(J176="",0,VLOOKUP(J176,ProduktySlužby!$A$4:$C$100,2,FALSE))*K176+IF(L176="",0,VLOOKUP(L176,ProduktySlužby!$A$4:$C$100,2,FALSE))*M176++IF(N176="",0,VLOOKUP(N176,ProduktySlužby!$A$4:$C$100,2,FALSE))*O176++IF(P176="",0,VLOOKUP(P176,ProduktySlužby!$A$4:$C$100,2,FALSE))*Q176)</f>
        <v/>
      </c>
      <c r="S176" s="73" t="str">
        <f>IF(R176="","",R176+R176*ProduktySlužby!$B$1)</f>
        <v/>
      </c>
      <c r="T176" s="74" t="str">
        <f>IF(B176="","",VLOOKUP(B176,Zákazníci!$A$2:$M$1000,11,FALSE)&amp;", "&amp;VLOOKUP(B176,Zákazníci!$A$2:$M$1000,12,FALSE)&amp;", "&amp;VLOOKUP(B176,Zákazníci!$A$2:$M$1000,13,FALSE))</f>
        <v/>
      </c>
    </row>
    <row r="177" spans="1:20" ht="12.75">
      <c r="A177" s="65">
        <v>176</v>
      </c>
      <c r="B177" s="66"/>
      <c r="C177" s="66"/>
      <c r="D177" s="66"/>
      <c r="E177" s="66"/>
      <c r="F177" s="67"/>
      <c r="G177" s="70" t="str">
        <f t="shared" ca="1" si="0"/>
        <v/>
      </c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73" t="str">
        <f>IF(H177="","",VLOOKUP(H177,ProduktySlužby!$A$4:$C$100,2,FALSE)*I177+IF(J177="",0,VLOOKUP(J177,ProduktySlužby!$A$4:$C$100,2,FALSE))*K177+IF(L177="",0,VLOOKUP(L177,ProduktySlužby!$A$4:$C$100,2,FALSE))*M177++IF(N177="",0,VLOOKUP(N177,ProduktySlužby!$A$4:$C$100,2,FALSE))*O177++IF(P177="",0,VLOOKUP(P177,ProduktySlužby!$A$4:$C$100,2,FALSE))*Q177)</f>
        <v/>
      </c>
      <c r="S177" s="73" t="str">
        <f>IF(R177="","",R177+R177*ProduktySlužby!$B$1)</f>
        <v/>
      </c>
      <c r="T177" s="74" t="str">
        <f>IF(B177="","",VLOOKUP(B177,Zákazníci!$A$2:$M$1000,11,FALSE)&amp;", "&amp;VLOOKUP(B177,Zákazníci!$A$2:$M$1000,12,FALSE)&amp;", "&amp;VLOOKUP(B177,Zákazníci!$A$2:$M$1000,13,FALSE))</f>
        <v/>
      </c>
    </row>
    <row r="178" spans="1:20" ht="12.75">
      <c r="A178" s="65">
        <v>177</v>
      </c>
      <c r="B178" s="66"/>
      <c r="C178" s="66"/>
      <c r="D178" s="66"/>
      <c r="E178" s="66"/>
      <c r="F178" s="67"/>
      <c r="G178" s="70" t="str">
        <f t="shared" ca="1" si="0"/>
        <v/>
      </c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73" t="str">
        <f>IF(H178="","",VLOOKUP(H178,ProduktySlužby!$A$4:$C$100,2,FALSE)*I178+IF(J178="",0,VLOOKUP(J178,ProduktySlužby!$A$4:$C$100,2,FALSE))*K178+IF(L178="",0,VLOOKUP(L178,ProduktySlužby!$A$4:$C$100,2,FALSE))*M178++IF(N178="",0,VLOOKUP(N178,ProduktySlužby!$A$4:$C$100,2,FALSE))*O178++IF(P178="",0,VLOOKUP(P178,ProduktySlužby!$A$4:$C$100,2,FALSE))*Q178)</f>
        <v/>
      </c>
      <c r="S178" s="73" t="str">
        <f>IF(R178="","",R178+R178*ProduktySlužby!$B$1)</f>
        <v/>
      </c>
      <c r="T178" s="74" t="str">
        <f>IF(B178="","",VLOOKUP(B178,Zákazníci!$A$2:$M$1000,11,FALSE)&amp;", "&amp;VLOOKUP(B178,Zákazníci!$A$2:$M$1000,12,FALSE)&amp;", "&amp;VLOOKUP(B178,Zákazníci!$A$2:$M$1000,13,FALSE))</f>
        <v/>
      </c>
    </row>
    <row r="179" spans="1:20" ht="12.75">
      <c r="A179" s="65">
        <v>178</v>
      </c>
      <c r="B179" s="66"/>
      <c r="C179" s="66"/>
      <c r="D179" s="66"/>
      <c r="E179" s="66"/>
      <c r="F179" s="67"/>
      <c r="G179" s="70" t="str">
        <f t="shared" ca="1" si="0"/>
        <v/>
      </c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73" t="str">
        <f>IF(H179="","",VLOOKUP(H179,ProduktySlužby!$A$4:$C$100,2,FALSE)*I179+IF(J179="",0,VLOOKUP(J179,ProduktySlužby!$A$4:$C$100,2,FALSE))*K179+IF(L179="",0,VLOOKUP(L179,ProduktySlužby!$A$4:$C$100,2,FALSE))*M179++IF(N179="",0,VLOOKUP(N179,ProduktySlužby!$A$4:$C$100,2,FALSE))*O179++IF(P179="",0,VLOOKUP(P179,ProduktySlužby!$A$4:$C$100,2,FALSE))*Q179)</f>
        <v/>
      </c>
      <c r="S179" s="73" t="str">
        <f>IF(R179="","",R179+R179*ProduktySlužby!$B$1)</f>
        <v/>
      </c>
      <c r="T179" s="74" t="str">
        <f>IF(B179="","",VLOOKUP(B179,Zákazníci!$A$2:$M$1000,11,FALSE)&amp;", "&amp;VLOOKUP(B179,Zákazníci!$A$2:$M$1000,12,FALSE)&amp;", "&amp;VLOOKUP(B179,Zákazníci!$A$2:$M$1000,13,FALSE))</f>
        <v/>
      </c>
    </row>
    <row r="180" spans="1:20" ht="12.75">
      <c r="A180" s="65">
        <v>179</v>
      </c>
      <c r="B180" s="66"/>
      <c r="C180" s="66"/>
      <c r="D180" s="66"/>
      <c r="E180" s="66"/>
      <c r="F180" s="67"/>
      <c r="G180" s="70" t="str">
        <f t="shared" ca="1" si="0"/>
        <v/>
      </c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73" t="str">
        <f>IF(H180="","",VLOOKUP(H180,ProduktySlužby!$A$4:$C$100,2,FALSE)*I180+IF(J180="",0,VLOOKUP(J180,ProduktySlužby!$A$4:$C$100,2,FALSE))*K180+IF(L180="",0,VLOOKUP(L180,ProduktySlužby!$A$4:$C$100,2,FALSE))*M180++IF(N180="",0,VLOOKUP(N180,ProduktySlužby!$A$4:$C$100,2,FALSE))*O180++IF(P180="",0,VLOOKUP(P180,ProduktySlužby!$A$4:$C$100,2,FALSE))*Q180)</f>
        <v/>
      </c>
      <c r="S180" s="73" t="str">
        <f>IF(R180="","",R180+R180*ProduktySlužby!$B$1)</f>
        <v/>
      </c>
      <c r="T180" s="74" t="str">
        <f>IF(B180="","",VLOOKUP(B180,Zákazníci!$A$2:$M$1000,11,FALSE)&amp;", "&amp;VLOOKUP(B180,Zákazníci!$A$2:$M$1000,12,FALSE)&amp;", "&amp;VLOOKUP(B180,Zákazníci!$A$2:$M$1000,13,FALSE))</f>
        <v/>
      </c>
    </row>
    <row r="181" spans="1:20" ht="12.75">
      <c r="A181" s="65">
        <v>180</v>
      </c>
      <c r="B181" s="66"/>
      <c r="C181" s="66"/>
      <c r="D181" s="66"/>
      <c r="E181" s="66"/>
      <c r="F181" s="67"/>
      <c r="G181" s="70" t="str">
        <f t="shared" ca="1" si="0"/>
        <v/>
      </c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73" t="str">
        <f>IF(H181="","",VLOOKUP(H181,ProduktySlužby!$A$4:$C$100,2,FALSE)*I181+IF(J181="",0,VLOOKUP(J181,ProduktySlužby!$A$4:$C$100,2,FALSE))*K181+IF(L181="",0,VLOOKUP(L181,ProduktySlužby!$A$4:$C$100,2,FALSE))*M181++IF(N181="",0,VLOOKUP(N181,ProduktySlužby!$A$4:$C$100,2,FALSE))*O181++IF(P181="",0,VLOOKUP(P181,ProduktySlužby!$A$4:$C$100,2,FALSE))*Q181)</f>
        <v/>
      </c>
      <c r="S181" s="73" t="str">
        <f>IF(R181="","",R181+R181*ProduktySlužby!$B$1)</f>
        <v/>
      </c>
      <c r="T181" s="74" t="str">
        <f>IF(B181="","",VLOOKUP(B181,Zákazníci!$A$2:$M$1000,11,FALSE)&amp;", "&amp;VLOOKUP(B181,Zákazníci!$A$2:$M$1000,12,FALSE)&amp;", "&amp;VLOOKUP(B181,Zákazníci!$A$2:$M$1000,13,FALSE))</f>
        <v/>
      </c>
    </row>
    <row r="182" spans="1:20" ht="12.75">
      <c r="A182" s="65">
        <v>181</v>
      </c>
      <c r="B182" s="66"/>
      <c r="C182" s="66"/>
      <c r="D182" s="66"/>
      <c r="E182" s="66"/>
      <c r="F182" s="67"/>
      <c r="G182" s="70" t="str">
        <f t="shared" ca="1" si="0"/>
        <v/>
      </c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73" t="str">
        <f>IF(H182="","",VLOOKUP(H182,ProduktySlužby!$A$4:$C$100,2,FALSE)*I182+IF(J182="",0,VLOOKUP(J182,ProduktySlužby!$A$4:$C$100,2,FALSE))*K182+IF(L182="",0,VLOOKUP(L182,ProduktySlužby!$A$4:$C$100,2,FALSE))*M182++IF(N182="",0,VLOOKUP(N182,ProduktySlužby!$A$4:$C$100,2,FALSE))*O182++IF(P182="",0,VLOOKUP(P182,ProduktySlužby!$A$4:$C$100,2,FALSE))*Q182)</f>
        <v/>
      </c>
      <c r="S182" s="73" t="str">
        <f>IF(R182="","",R182+R182*ProduktySlužby!$B$1)</f>
        <v/>
      </c>
      <c r="T182" s="74" t="str">
        <f>IF(B182="","",VLOOKUP(B182,Zákazníci!$A$2:$M$1000,11,FALSE)&amp;", "&amp;VLOOKUP(B182,Zákazníci!$A$2:$M$1000,12,FALSE)&amp;", "&amp;VLOOKUP(B182,Zákazníci!$A$2:$M$1000,13,FALSE))</f>
        <v/>
      </c>
    </row>
    <row r="183" spans="1:20" ht="12.75">
      <c r="A183" s="65">
        <v>182</v>
      </c>
      <c r="B183" s="66"/>
      <c r="C183" s="66"/>
      <c r="D183" s="66"/>
      <c r="E183" s="66"/>
      <c r="F183" s="67"/>
      <c r="G183" s="70" t="str">
        <f t="shared" ca="1" si="0"/>
        <v/>
      </c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73" t="str">
        <f>IF(H183="","",VLOOKUP(H183,ProduktySlužby!$A$4:$C$100,2,FALSE)*I183+IF(J183="",0,VLOOKUP(J183,ProduktySlužby!$A$4:$C$100,2,FALSE))*K183+IF(L183="",0,VLOOKUP(L183,ProduktySlužby!$A$4:$C$100,2,FALSE))*M183++IF(N183="",0,VLOOKUP(N183,ProduktySlužby!$A$4:$C$100,2,FALSE))*O183++IF(P183="",0,VLOOKUP(P183,ProduktySlužby!$A$4:$C$100,2,FALSE))*Q183)</f>
        <v/>
      </c>
      <c r="S183" s="73" t="str">
        <f>IF(R183="","",R183+R183*ProduktySlužby!$B$1)</f>
        <v/>
      </c>
      <c r="T183" s="74" t="str">
        <f>IF(B183="","",VLOOKUP(B183,Zákazníci!$A$2:$M$1000,11,FALSE)&amp;", "&amp;VLOOKUP(B183,Zákazníci!$A$2:$M$1000,12,FALSE)&amp;", "&amp;VLOOKUP(B183,Zákazníci!$A$2:$M$1000,13,FALSE))</f>
        <v/>
      </c>
    </row>
    <row r="184" spans="1:20" ht="12.75">
      <c r="A184" s="65">
        <v>183</v>
      </c>
      <c r="B184" s="66"/>
      <c r="C184" s="66"/>
      <c r="D184" s="66"/>
      <c r="E184" s="66"/>
      <c r="F184" s="67"/>
      <c r="G184" s="70" t="str">
        <f t="shared" ca="1" si="0"/>
        <v/>
      </c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73" t="str">
        <f>IF(H184="","",VLOOKUP(H184,ProduktySlužby!$A$4:$C$100,2,FALSE)*I184+IF(J184="",0,VLOOKUP(J184,ProduktySlužby!$A$4:$C$100,2,FALSE))*K184+IF(L184="",0,VLOOKUP(L184,ProduktySlužby!$A$4:$C$100,2,FALSE))*M184++IF(N184="",0,VLOOKUP(N184,ProduktySlužby!$A$4:$C$100,2,FALSE))*O184++IF(P184="",0,VLOOKUP(P184,ProduktySlužby!$A$4:$C$100,2,FALSE))*Q184)</f>
        <v/>
      </c>
      <c r="S184" s="73" t="str">
        <f>IF(R184="","",R184+R184*ProduktySlužby!$B$1)</f>
        <v/>
      </c>
      <c r="T184" s="74" t="str">
        <f>IF(B184="","",VLOOKUP(B184,Zákazníci!$A$2:$M$1000,11,FALSE)&amp;", "&amp;VLOOKUP(B184,Zákazníci!$A$2:$M$1000,12,FALSE)&amp;", "&amp;VLOOKUP(B184,Zákazníci!$A$2:$M$1000,13,FALSE))</f>
        <v/>
      </c>
    </row>
    <row r="185" spans="1:20" ht="12.75">
      <c r="A185" s="65">
        <v>184</v>
      </c>
      <c r="B185" s="66"/>
      <c r="C185" s="66"/>
      <c r="D185" s="66"/>
      <c r="E185" s="66"/>
      <c r="F185" s="67"/>
      <c r="G185" s="70" t="str">
        <f t="shared" ca="1" si="0"/>
        <v/>
      </c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73" t="str">
        <f>IF(H185="","",VLOOKUP(H185,ProduktySlužby!$A$4:$C$100,2,FALSE)*I185+IF(J185="",0,VLOOKUP(J185,ProduktySlužby!$A$4:$C$100,2,FALSE))*K185+IF(L185="",0,VLOOKUP(L185,ProduktySlužby!$A$4:$C$100,2,FALSE))*M185++IF(N185="",0,VLOOKUP(N185,ProduktySlužby!$A$4:$C$100,2,FALSE))*O185++IF(P185="",0,VLOOKUP(P185,ProduktySlužby!$A$4:$C$100,2,FALSE))*Q185)</f>
        <v/>
      </c>
      <c r="S185" s="73" t="str">
        <f>IF(R185="","",R185+R185*ProduktySlužby!$B$1)</f>
        <v/>
      </c>
      <c r="T185" s="74" t="str">
        <f>IF(B185="","",VLOOKUP(B185,Zákazníci!$A$2:$M$1000,11,FALSE)&amp;", "&amp;VLOOKUP(B185,Zákazníci!$A$2:$M$1000,12,FALSE)&amp;", "&amp;VLOOKUP(B185,Zákazníci!$A$2:$M$1000,13,FALSE))</f>
        <v/>
      </c>
    </row>
    <row r="186" spans="1:20" ht="12.75">
      <c r="A186" s="65">
        <v>185</v>
      </c>
      <c r="B186" s="66"/>
      <c r="C186" s="66"/>
      <c r="D186" s="66"/>
      <c r="E186" s="66"/>
      <c r="F186" s="67"/>
      <c r="G186" s="70" t="str">
        <f t="shared" ca="1" si="0"/>
        <v/>
      </c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73" t="str">
        <f>IF(H186="","",VLOOKUP(H186,ProduktySlužby!$A$4:$C$100,2,FALSE)*I186+IF(J186="",0,VLOOKUP(J186,ProduktySlužby!$A$4:$C$100,2,FALSE))*K186+IF(L186="",0,VLOOKUP(L186,ProduktySlužby!$A$4:$C$100,2,FALSE))*M186++IF(N186="",0,VLOOKUP(N186,ProduktySlužby!$A$4:$C$100,2,FALSE))*O186++IF(P186="",0,VLOOKUP(P186,ProduktySlužby!$A$4:$C$100,2,FALSE))*Q186)</f>
        <v/>
      </c>
      <c r="S186" s="73" t="str">
        <f>IF(R186="","",R186+R186*ProduktySlužby!$B$1)</f>
        <v/>
      </c>
      <c r="T186" s="74" t="str">
        <f>IF(B186="","",VLOOKUP(B186,Zákazníci!$A$2:$M$1000,11,FALSE)&amp;", "&amp;VLOOKUP(B186,Zákazníci!$A$2:$M$1000,12,FALSE)&amp;", "&amp;VLOOKUP(B186,Zákazníci!$A$2:$M$1000,13,FALSE))</f>
        <v/>
      </c>
    </row>
    <row r="187" spans="1:20" ht="12.75">
      <c r="A187" s="65">
        <v>186</v>
      </c>
      <c r="B187" s="66"/>
      <c r="C187" s="66"/>
      <c r="D187" s="66"/>
      <c r="E187" s="66"/>
      <c r="F187" s="67"/>
      <c r="G187" s="70" t="str">
        <f t="shared" ca="1" si="0"/>
        <v/>
      </c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73" t="str">
        <f>IF(H187="","",VLOOKUP(H187,ProduktySlužby!$A$4:$C$100,2,FALSE)*I187+IF(J187="",0,VLOOKUP(J187,ProduktySlužby!$A$4:$C$100,2,FALSE))*K187+IF(L187="",0,VLOOKUP(L187,ProduktySlužby!$A$4:$C$100,2,FALSE))*M187++IF(N187="",0,VLOOKUP(N187,ProduktySlužby!$A$4:$C$100,2,FALSE))*O187++IF(P187="",0,VLOOKUP(P187,ProduktySlužby!$A$4:$C$100,2,FALSE))*Q187)</f>
        <v/>
      </c>
      <c r="S187" s="73" t="str">
        <f>IF(R187="","",R187+R187*ProduktySlužby!$B$1)</f>
        <v/>
      </c>
      <c r="T187" s="74" t="str">
        <f>IF(B187="","",VLOOKUP(B187,Zákazníci!$A$2:$M$1000,11,FALSE)&amp;", "&amp;VLOOKUP(B187,Zákazníci!$A$2:$M$1000,12,FALSE)&amp;", "&amp;VLOOKUP(B187,Zákazníci!$A$2:$M$1000,13,FALSE))</f>
        <v/>
      </c>
    </row>
    <row r="188" spans="1:20" ht="12.75">
      <c r="A188" s="65">
        <v>187</v>
      </c>
      <c r="B188" s="66"/>
      <c r="C188" s="66"/>
      <c r="D188" s="66"/>
      <c r="E188" s="66"/>
      <c r="F188" s="67"/>
      <c r="G188" s="70" t="str">
        <f t="shared" ca="1" si="0"/>
        <v/>
      </c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73" t="str">
        <f>IF(H188="","",VLOOKUP(H188,ProduktySlužby!$A$4:$C$100,2,FALSE)*I188+IF(J188="",0,VLOOKUP(J188,ProduktySlužby!$A$4:$C$100,2,FALSE))*K188+IF(L188="",0,VLOOKUP(L188,ProduktySlužby!$A$4:$C$100,2,FALSE))*M188++IF(N188="",0,VLOOKUP(N188,ProduktySlužby!$A$4:$C$100,2,FALSE))*O188++IF(P188="",0,VLOOKUP(P188,ProduktySlužby!$A$4:$C$100,2,FALSE))*Q188)</f>
        <v/>
      </c>
      <c r="S188" s="73" t="str">
        <f>IF(R188="","",R188+R188*ProduktySlužby!$B$1)</f>
        <v/>
      </c>
      <c r="T188" s="74" t="str">
        <f>IF(B188="","",VLOOKUP(B188,Zákazníci!$A$2:$M$1000,11,FALSE)&amp;", "&amp;VLOOKUP(B188,Zákazníci!$A$2:$M$1000,12,FALSE)&amp;", "&amp;VLOOKUP(B188,Zákazníci!$A$2:$M$1000,13,FALSE))</f>
        <v/>
      </c>
    </row>
    <row r="189" spans="1:20" ht="12.75">
      <c r="A189" s="65">
        <v>188</v>
      </c>
      <c r="B189" s="66"/>
      <c r="C189" s="66"/>
      <c r="D189" s="66"/>
      <c r="E189" s="66"/>
      <c r="F189" s="67"/>
      <c r="G189" s="70" t="str">
        <f t="shared" ca="1" si="0"/>
        <v/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73" t="str">
        <f>IF(H189="","",VLOOKUP(H189,ProduktySlužby!$A$4:$C$100,2,FALSE)*I189+IF(J189="",0,VLOOKUP(J189,ProduktySlužby!$A$4:$C$100,2,FALSE))*K189+IF(L189="",0,VLOOKUP(L189,ProduktySlužby!$A$4:$C$100,2,FALSE))*M189++IF(N189="",0,VLOOKUP(N189,ProduktySlužby!$A$4:$C$100,2,FALSE))*O189++IF(P189="",0,VLOOKUP(P189,ProduktySlužby!$A$4:$C$100,2,FALSE))*Q189)</f>
        <v/>
      </c>
      <c r="S189" s="73" t="str">
        <f>IF(R189="","",R189+R189*ProduktySlužby!$B$1)</f>
        <v/>
      </c>
      <c r="T189" s="74" t="str">
        <f>IF(B189="","",VLOOKUP(B189,Zákazníci!$A$2:$M$1000,11,FALSE)&amp;", "&amp;VLOOKUP(B189,Zákazníci!$A$2:$M$1000,12,FALSE)&amp;", "&amp;VLOOKUP(B189,Zákazníci!$A$2:$M$1000,13,FALSE))</f>
        <v/>
      </c>
    </row>
    <row r="190" spans="1:20" ht="12.75">
      <c r="A190" s="65">
        <v>189</v>
      </c>
      <c r="B190" s="66"/>
      <c r="C190" s="66"/>
      <c r="D190" s="66"/>
      <c r="E190" s="66"/>
      <c r="F190" s="67"/>
      <c r="G190" s="70" t="str">
        <f t="shared" ca="1" si="0"/>
        <v/>
      </c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73" t="str">
        <f>IF(H190="","",VLOOKUP(H190,ProduktySlužby!$A$4:$C$100,2,FALSE)*I190+IF(J190="",0,VLOOKUP(J190,ProduktySlužby!$A$4:$C$100,2,FALSE))*K190+IF(L190="",0,VLOOKUP(L190,ProduktySlužby!$A$4:$C$100,2,FALSE))*M190++IF(N190="",0,VLOOKUP(N190,ProduktySlužby!$A$4:$C$100,2,FALSE))*O190++IF(P190="",0,VLOOKUP(P190,ProduktySlužby!$A$4:$C$100,2,FALSE))*Q190)</f>
        <v/>
      </c>
      <c r="S190" s="73" t="str">
        <f>IF(R190="","",R190+R190*ProduktySlužby!$B$1)</f>
        <v/>
      </c>
      <c r="T190" s="74" t="str">
        <f>IF(B190="","",VLOOKUP(B190,Zákazníci!$A$2:$M$1000,11,FALSE)&amp;", "&amp;VLOOKUP(B190,Zákazníci!$A$2:$M$1000,12,FALSE)&amp;", "&amp;VLOOKUP(B190,Zákazníci!$A$2:$M$1000,13,FALSE))</f>
        <v/>
      </c>
    </row>
    <row r="191" spans="1:20" ht="12.75">
      <c r="A191" s="65">
        <v>190</v>
      </c>
      <c r="B191" s="66"/>
      <c r="C191" s="66"/>
      <c r="D191" s="66"/>
      <c r="E191" s="66"/>
      <c r="F191" s="67"/>
      <c r="G191" s="70" t="str">
        <f t="shared" ca="1" si="0"/>
        <v/>
      </c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73" t="str">
        <f>IF(H191="","",VLOOKUP(H191,ProduktySlužby!$A$4:$C$100,2,FALSE)*I191+IF(J191="",0,VLOOKUP(J191,ProduktySlužby!$A$4:$C$100,2,FALSE))*K191+IF(L191="",0,VLOOKUP(L191,ProduktySlužby!$A$4:$C$100,2,FALSE))*M191++IF(N191="",0,VLOOKUP(N191,ProduktySlužby!$A$4:$C$100,2,FALSE))*O191++IF(P191="",0,VLOOKUP(P191,ProduktySlužby!$A$4:$C$100,2,FALSE))*Q191)</f>
        <v/>
      </c>
      <c r="S191" s="73" t="str">
        <f>IF(R191="","",R191+R191*ProduktySlužby!$B$1)</f>
        <v/>
      </c>
      <c r="T191" s="74" t="str">
        <f>IF(B191="","",VLOOKUP(B191,Zákazníci!$A$2:$M$1000,11,FALSE)&amp;", "&amp;VLOOKUP(B191,Zákazníci!$A$2:$M$1000,12,FALSE)&amp;", "&amp;VLOOKUP(B191,Zákazníci!$A$2:$M$1000,13,FALSE))</f>
        <v/>
      </c>
    </row>
    <row r="192" spans="1:20" ht="12.75">
      <c r="A192" s="65">
        <v>191</v>
      </c>
      <c r="B192" s="66"/>
      <c r="C192" s="66"/>
      <c r="D192" s="66"/>
      <c r="E192" s="66"/>
      <c r="F192" s="67"/>
      <c r="G192" s="70" t="str">
        <f t="shared" ca="1" si="0"/>
        <v/>
      </c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73" t="str">
        <f>IF(H192="","",VLOOKUP(H192,ProduktySlužby!$A$4:$C$100,2,FALSE)*I192+IF(J192="",0,VLOOKUP(J192,ProduktySlužby!$A$4:$C$100,2,FALSE))*K192+IF(L192="",0,VLOOKUP(L192,ProduktySlužby!$A$4:$C$100,2,FALSE))*M192++IF(N192="",0,VLOOKUP(N192,ProduktySlužby!$A$4:$C$100,2,FALSE))*O192++IF(P192="",0,VLOOKUP(P192,ProduktySlužby!$A$4:$C$100,2,FALSE))*Q192)</f>
        <v/>
      </c>
      <c r="S192" s="73" t="str">
        <f>IF(R192="","",R192+R192*ProduktySlužby!$B$1)</f>
        <v/>
      </c>
      <c r="T192" s="74" t="str">
        <f>IF(B192="","",VLOOKUP(B192,Zákazníci!$A$2:$M$1000,11,FALSE)&amp;", "&amp;VLOOKUP(B192,Zákazníci!$A$2:$M$1000,12,FALSE)&amp;", "&amp;VLOOKUP(B192,Zákazníci!$A$2:$M$1000,13,FALSE))</f>
        <v/>
      </c>
    </row>
    <row r="193" spans="1:20" ht="12.75">
      <c r="A193" s="65">
        <v>192</v>
      </c>
      <c r="B193" s="66"/>
      <c r="C193" s="66"/>
      <c r="D193" s="66"/>
      <c r="E193" s="66"/>
      <c r="F193" s="67"/>
      <c r="G193" s="70" t="str">
        <f t="shared" ca="1" si="0"/>
        <v/>
      </c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73" t="str">
        <f>IF(H193="","",VLOOKUP(H193,ProduktySlužby!$A$4:$C$100,2,FALSE)*I193+IF(J193="",0,VLOOKUP(J193,ProduktySlužby!$A$4:$C$100,2,FALSE))*K193+IF(L193="",0,VLOOKUP(L193,ProduktySlužby!$A$4:$C$100,2,FALSE))*M193++IF(N193="",0,VLOOKUP(N193,ProduktySlužby!$A$4:$C$100,2,FALSE))*O193++IF(P193="",0,VLOOKUP(P193,ProduktySlužby!$A$4:$C$100,2,FALSE))*Q193)</f>
        <v/>
      </c>
      <c r="S193" s="73" t="str">
        <f>IF(R193="","",R193+R193*ProduktySlužby!$B$1)</f>
        <v/>
      </c>
      <c r="T193" s="74" t="str">
        <f>IF(B193="","",VLOOKUP(B193,Zákazníci!$A$2:$M$1000,11,FALSE)&amp;", "&amp;VLOOKUP(B193,Zákazníci!$A$2:$M$1000,12,FALSE)&amp;", "&amp;VLOOKUP(B193,Zákazníci!$A$2:$M$1000,13,FALSE))</f>
        <v/>
      </c>
    </row>
    <row r="194" spans="1:20" ht="12.75">
      <c r="A194" s="65">
        <v>193</v>
      </c>
      <c r="B194" s="66"/>
      <c r="C194" s="66"/>
      <c r="D194" s="66"/>
      <c r="E194" s="66"/>
      <c r="F194" s="67"/>
      <c r="G194" s="70" t="str">
        <f t="shared" ca="1" si="0"/>
        <v/>
      </c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73" t="str">
        <f>IF(H194="","",VLOOKUP(H194,ProduktySlužby!$A$4:$C$100,2,FALSE)*I194+IF(J194="",0,VLOOKUP(J194,ProduktySlužby!$A$4:$C$100,2,FALSE))*K194+IF(L194="",0,VLOOKUP(L194,ProduktySlužby!$A$4:$C$100,2,FALSE))*M194++IF(N194="",0,VLOOKUP(N194,ProduktySlužby!$A$4:$C$100,2,FALSE))*O194++IF(P194="",0,VLOOKUP(P194,ProduktySlužby!$A$4:$C$100,2,FALSE))*Q194)</f>
        <v/>
      </c>
      <c r="S194" s="73" t="str">
        <f>IF(R194="","",R194+R194*ProduktySlužby!$B$1)</f>
        <v/>
      </c>
      <c r="T194" s="74" t="str">
        <f>IF(B194="","",VLOOKUP(B194,Zákazníci!$A$2:$M$1000,11,FALSE)&amp;", "&amp;VLOOKUP(B194,Zákazníci!$A$2:$M$1000,12,FALSE)&amp;", "&amp;VLOOKUP(B194,Zákazníci!$A$2:$M$1000,13,FALSE))</f>
        <v/>
      </c>
    </row>
    <row r="195" spans="1:20" ht="12.75">
      <c r="A195" s="65">
        <v>194</v>
      </c>
      <c r="B195" s="66"/>
      <c r="C195" s="66"/>
      <c r="D195" s="66"/>
      <c r="E195" s="66"/>
      <c r="F195" s="67"/>
      <c r="G195" s="70" t="str">
        <f t="shared" ca="1" si="0"/>
        <v/>
      </c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73" t="str">
        <f>IF(H195="","",VLOOKUP(H195,ProduktySlužby!$A$4:$C$100,2,FALSE)*I195+IF(J195="",0,VLOOKUP(J195,ProduktySlužby!$A$4:$C$100,2,FALSE))*K195+IF(L195="",0,VLOOKUP(L195,ProduktySlužby!$A$4:$C$100,2,FALSE))*M195++IF(N195="",0,VLOOKUP(N195,ProduktySlužby!$A$4:$C$100,2,FALSE))*O195++IF(P195="",0,VLOOKUP(P195,ProduktySlužby!$A$4:$C$100,2,FALSE))*Q195)</f>
        <v/>
      </c>
      <c r="S195" s="73" t="str">
        <f>IF(R195="","",R195+R195*ProduktySlužby!$B$1)</f>
        <v/>
      </c>
      <c r="T195" s="74" t="str">
        <f>IF(B195="","",VLOOKUP(B195,Zákazníci!$A$2:$M$1000,11,FALSE)&amp;", "&amp;VLOOKUP(B195,Zákazníci!$A$2:$M$1000,12,FALSE)&amp;", "&amp;VLOOKUP(B195,Zákazníci!$A$2:$M$1000,13,FALSE))</f>
        <v/>
      </c>
    </row>
    <row r="196" spans="1:20" ht="12.75">
      <c r="A196" s="65">
        <v>195</v>
      </c>
      <c r="B196" s="66"/>
      <c r="C196" s="66"/>
      <c r="D196" s="66"/>
      <c r="E196" s="66"/>
      <c r="F196" s="67"/>
      <c r="G196" s="70" t="str">
        <f t="shared" ca="1" si="0"/>
        <v/>
      </c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73" t="str">
        <f>IF(H196="","",VLOOKUP(H196,ProduktySlužby!$A$4:$C$100,2,FALSE)*I196+IF(J196="",0,VLOOKUP(J196,ProduktySlužby!$A$4:$C$100,2,FALSE))*K196+IF(L196="",0,VLOOKUP(L196,ProduktySlužby!$A$4:$C$100,2,FALSE))*M196++IF(N196="",0,VLOOKUP(N196,ProduktySlužby!$A$4:$C$100,2,FALSE))*O196++IF(P196="",0,VLOOKUP(P196,ProduktySlužby!$A$4:$C$100,2,FALSE))*Q196)</f>
        <v/>
      </c>
      <c r="S196" s="73" t="str">
        <f>IF(R196="","",R196+R196*ProduktySlužby!$B$1)</f>
        <v/>
      </c>
      <c r="T196" s="74" t="str">
        <f>IF(B196="","",VLOOKUP(B196,Zákazníci!$A$2:$M$1000,11,FALSE)&amp;", "&amp;VLOOKUP(B196,Zákazníci!$A$2:$M$1000,12,FALSE)&amp;", "&amp;VLOOKUP(B196,Zákazníci!$A$2:$M$1000,13,FALSE))</f>
        <v/>
      </c>
    </row>
    <row r="197" spans="1:20" ht="12.75">
      <c r="A197" s="65">
        <v>196</v>
      </c>
      <c r="B197" s="66"/>
      <c r="C197" s="66"/>
      <c r="D197" s="66"/>
      <c r="E197" s="66"/>
      <c r="F197" s="67"/>
      <c r="G197" s="70" t="str">
        <f t="shared" ca="1" si="0"/>
        <v/>
      </c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73" t="str">
        <f>IF(H197="","",VLOOKUP(H197,ProduktySlužby!$A$4:$C$100,2,FALSE)*I197+IF(J197="",0,VLOOKUP(J197,ProduktySlužby!$A$4:$C$100,2,FALSE))*K197+IF(L197="",0,VLOOKUP(L197,ProduktySlužby!$A$4:$C$100,2,FALSE))*M197++IF(N197="",0,VLOOKUP(N197,ProduktySlužby!$A$4:$C$100,2,FALSE))*O197++IF(P197="",0,VLOOKUP(P197,ProduktySlužby!$A$4:$C$100,2,FALSE))*Q197)</f>
        <v/>
      </c>
      <c r="S197" s="73" t="str">
        <f>IF(R197="","",R197+R197*ProduktySlužby!$B$1)</f>
        <v/>
      </c>
      <c r="T197" s="74" t="str">
        <f>IF(B197="","",VLOOKUP(B197,Zákazníci!$A$2:$M$1000,11,FALSE)&amp;", "&amp;VLOOKUP(B197,Zákazníci!$A$2:$M$1000,12,FALSE)&amp;", "&amp;VLOOKUP(B197,Zákazníci!$A$2:$M$1000,13,FALSE))</f>
        <v/>
      </c>
    </row>
    <row r="198" spans="1:20" ht="12.75">
      <c r="A198" s="65">
        <v>197</v>
      </c>
      <c r="B198" s="66"/>
      <c r="C198" s="66"/>
      <c r="D198" s="66"/>
      <c r="E198" s="66"/>
      <c r="F198" s="67"/>
      <c r="G198" s="70" t="str">
        <f t="shared" ca="1" si="0"/>
        <v/>
      </c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73" t="str">
        <f>IF(H198="","",VLOOKUP(H198,ProduktySlužby!$A$4:$C$100,2,FALSE)*I198+IF(J198="",0,VLOOKUP(J198,ProduktySlužby!$A$4:$C$100,2,FALSE))*K198+IF(L198="",0,VLOOKUP(L198,ProduktySlužby!$A$4:$C$100,2,FALSE))*M198++IF(N198="",0,VLOOKUP(N198,ProduktySlužby!$A$4:$C$100,2,FALSE))*O198++IF(P198="",0,VLOOKUP(P198,ProduktySlužby!$A$4:$C$100,2,FALSE))*Q198)</f>
        <v/>
      </c>
      <c r="S198" s="73" t="str">
        <f>IF(R198="","",R198+R198*ProduktySlužby!$B$1)</f>
        <v/>
      </c>
      <c r="T198" s="74" t="str">
        <f>IF(B198="","",VLOOKUP(B198,Zákazníci!$A$2:$M$1000,11,FALSE)&amp;", "&amp;VLOOKUP(B198,Zákazníci!$A$2:$M$1000,12,FALSE)&amp;", "&amp;VLOOKUP(B198,Zákazníci!$A$2:$M$1000,13,FALSE))</f>
        <v/>
      </c>
    </row>
    <row r="199" spans="1:20" ht="12.75">
      <c r="A199" s="65">
        <v>198</v>
      </c>
      <c r="B199" s="66"/>
      <c r="C199" s="66"/>
      <c r="D199" s="66"/>
      <c r="E199" s="66"/>
      <c r="F199" s="67"/>
      <c r="G199" s="70" t="str">
        <f t="shared" ca="1" si="0"/>
        <v/>
      </c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73" t="str">
        <f>IF(H199="","",VLOOKUP(H199,ProduktySlužby!$A$4:$C$100,2,FALSE)*I199+IF(J199="",0,VLOOKUP(J199,ProduktySlužby!$A$4:$C$100,2,FALSE))*K199+IF(L199="",0,VLOOKUP(L199,ProduktySlužby!$A$4:$C$100,2,FALSE))*M199++IF(N199="",0,VLOOKUP(N199,ProduktySlužby!$A$4:$C$100,2,FALSE))*O199++IF(P199="",0,VLOOKUP(P199,ProduktySlužby!$A$4:$C$100,2,FALSE))*Q199)</f>
        <v/>
      </c>
      <c r="S199" s="73" t="str">
        <f>IF(R199="","",R199+R199*ProduktySlužby!$B$1)</f>
        <v/>
      </c>
      <c r="T199" s="74" t="str">
        <f>IF(B199="","",VLOOKUP(B199,Zákazníci!$A$2:$M$1000,11,FALSE)&amp;", "&amp;VLOOKUP(B199,Zákazníci!$A$2:$M$1000,12,FALSE)&amp;", "&amp;VLOOKUP(B199,Zákazníci!$A$2:$M$1000,13,FALSE))</f>
        <v/>
      </c>
    </row>
    <row r="200" spans="1:20" ht="12.75">
      <c r="A200" s="65">
        <v>199</v>
      </c>
      <c r="B200" s="66"/>
      <c r="C200" s="66"/>
      <c r="D200" s="66"/>
      <c r="E200" s="66"/>
      <c r="F200" s="67"/>
      <c r="G200" s="70" t="str">
        <f t="shared" ca="1" si="0"/>
        <v/>
      </c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73" t="str">
        <f>IF(H200="","",VLOOKUP(H200,ProduktySlužby!$A$4:$C$100,2,FALSE)*I200+IF(J200="",0,VLOOKUP(J200,ProduktySlužby!$A$4:$C$100,2,FALSE))*K200+IF(L200="",0,VLOOKUP(L200,ProduktySlužby!$A$4:$C$100,2,FALSE))*M200++IF(N200="",0,VLOOKUP(N200,ProduktySlužby!$A$4:$C$100,2,FALSE))*O200++IF(P200="",0,VLOOKUP(P200,ProduktySlužby!$A$4:$C$100,2,FALSE))*Q200)</f>
        <v/>
      </c>
      <c r="S200" s="73" t="str">
        <f>IF(R200="","",R200+R200*ProduktySlužby!$B$1)</f>
        <v/>
      </c>
      <c r="T200" s="74" t="str">
        <f>IF(B200="","",VLOOKUP(B200,Zákazníci!$A$2:$M$1000,11,FALSE)&amp;", "&amp;VLOOKUP(B200,Zákazníci!$A$2:$M$1000,12,FALSE)&amp;", "&amp;VLOOKUP(B200,Zákazníci!$A$2:$M$1000,13,FALSE))</f>
        <v/>
      </c>
    </row>
    <row r="201" spans="1:20" ht="12.75">
      <c r="A201" s="65">
        <v>200</v>
      </c>
      <c r="B201" s="66"/>
      <c r="C201" s="66"/>
      <c r="D201" s="66"/>
      <c r="E201" s="66"/>
      <c r="F201" s="67"/>
      <c r="G201" s="70" t="str">
        <f t="shared" ca="1" si="0"/>
        <v/>
      </c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73" t="str">
        <f>IF(H201="","",VLOOKUP(H201,ProduktySlužby!$A$4:$C$100,2,FALSE)*I201+IF(J201="",0,VLOOKUP(J201,ProduktySlužby!$A$4:$C$100,2,FALSE))*K201+IF(L201="",0,VLOOKUP(L201,ProduktySlužby!$A$4:$C$100,2,FALSE))*M201++IF(N201="",0,VLOOKUP(N201,ProduktySlužby!$A$4:$C$100,2,FALSE))*O201++IF(P201="",0,VLOOKUP(P201,ProduktySlužby!$A$4:$C$100,2,FALSE))*Q201)</f>
        <v/>
      </c>
      <c r="S201" s="73" t="str">
        <f>IF(R201="","",R201+R201*ProduktySlužby!$B$1)</f>
        <v/>
      </c>
      <c r="T201" s="74" t="str">
        <f>IF(B201="","",VLOOKUP(B201,Zákazníci!$A$2:$M$1000,11,FALSE)&amp;", "&amp;VLOOKUP(B201,Zákazníci!$A$2:$M$1000,12,FALSE)&amp;", "&amp;VLOOKUP(B201,Zákazníci!$A$2:$M$1000,13,FALSE))</f>
        <v/>
      </c>
    </row>
    <row r="202" spans="1:20" ht="12.75">
      <c r="A202" s="65">
        <v>201</v>
      </c>
      <c r="B202" s="66"/>
      <c r="C202" s="66"/>
      <c r="D202" s="66"/>
      <c r="E202" s="66"/>
      <c r="F202" s="67"/>
      <c r="G202" s="70" t="str">
        <f t="shared" ca="1" si="0"/>
        <v/>
      </c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73" t="str">
        <f>IF(H202="","",VLOOKUP(H202,ProduktySlužby!$A$4:$C$100,2,FALSE)*I202+IF(J202="",0,VLOOKUP(J202,ProduktySlužby!$A$4:$C$100,2,FALSE))*K202+IF(L202="",0,VLOOKUP(L202,ProduktySlužby!$A$4:$C$100,2,FALSE))*M202++IF(N202="",0,VLOOKUP(N202,ProduktySlužby!$A$4:$C$100,2,FALSE))*O202++IF(P202="",0,VLOOKUP(P202,ProduktySlužby!$A$4:$C$100,2,FALSE))*Q202)</f>
        <v/>
      </c>
      <c r="S202" s="73" t="str">
        <f>IF(R202="","",R202+R202*ProduktySlužby!$B$1)</f>
        <v/>
      </c>
      <c r="T202" s="74" t="str">
        <f>IF(B202="","",VLOOKUP(B202,Zákazníci!$A$2:$M$1000,11,FALSE)&amp;", "&amp;VLOOKUP(B202,Zákazníci!$A$2:$M$1000,12,FALSE)&amp;", "&amp;VLOOKUP(B202,Zákazníci!$A$2:$M$1000,13,FALSE))</f>
        <v/>
      </c>
    </row>
    <row r="203" spans="1:20" ht="12.75">
      <c r="A203" s="65">
        <v>202</v>
      </c>
      <c r="B203" s="66"/>
      <c r="C203" s="66"/>
      <c r="D203" s="66"/>
      <c r="E203" s="66"/>
      <c r="F203" s="67"/>
      <c r="G203" s="70" t="str">
        <f t="shared" ca="1" si="0"/>
        <v/>
      </c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73" t="str">
        <f>IF(H203="","",VLOOKUP(H203,ProduktySlužby!$A$4:$C$100,2,FALSE)*I203+IF(J203="",0,VLOOKUP(J203,ProduktySlužby!$A$4:$C$100,2,FALSE))*K203+IF(L203="",0,VLOOKUP(L203,ProduktySlužby!$A$4:$C$100,2,FALSE))*M203++IF(N203="",0,VLOOKUP(N203,ProduktySlužby!$A$4:$C$100,2,FALSE))*O203++IF(P203="",0,VLOOKUP(P203,ProduktySlužby!$A$4:$C$100,2,FALSE))*Q203)</f>
        <v/>
      </c>
      <c r="S203" s="73" t="str">
        <f>IF(R203="","",R203+R203*ProduktySlužby!$B$1)</f>
        <v/>
      </c>
      <c r="T203" s="74" t="str">
        <f>IF(B203="","",VLOOKUP(B203,Zákazníci!$A$2:$M$1000,11,FALSE)&amp;", "&amp;VLOOKUP(B203,Zákazníci!$A$2:$M$1000,12,FALSE)&amp;", "&amp;VLOOKUP(B203,Zákazníci!$A$2:$M$1000,13,FALSE))</f>
        <v/>
      </c>
    </row>
    <row r="204" spans="1:20" ht="12.75">
      <c r="A204" s="65">
        <v>203</v>
      </c>
      <c r="B204" s="66"/>
      <c r="C204" s="66"/>
      <c r="D204" s="66"/>
      <c r="E204" s="66"/>
      <c r="F204" s="67"/>
      <c r="G204" s="70" t="str">
        <f t="shared" ca="1" si="0"/>
        <v/>
      </c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73" t="str">
        <f>IF(H204="","",VLOOKUP(H204,ProduktySlužby!$A$4:$C$100,2,FALSE)*I204+IF(J204="",0,VLOOKUP(J204,ProduktySlužby!$A$4:$C$100,2,FALSE))*K204+IF(L204="",0,VLOOKUP(L204,ProduktySlužby!$A$4:$C$100,2,FALSE))*M204++IF(N204="",0,VLOOKUP(N204,ProduktySlužby!$A$4:$C$100,2,FALSE))*O204++IF(P204="",0,VLOOKUP(P204,ProduktySlužby!$A$4:$C$100,2,FALSE))*Q204)</f>
        <v/>
      </c>
      <c r="S204" s="73" t="str">
        <f>IF(R204="","",R204+R204*ProduktySlužby!$B$1)</f>
        <v/>
      </c>
      <c r="T204" s="74" t="str">
        <f>IF(B204="","",VLOOKUP(B204,Zákazníci!$A$2:$M$1000,11,FALSE)&amp;", "&amp;VLOOKUP(B204,Zákazníci!$A$2:$M$1000,12,FALSE)&amp;", "&amp;VLOOKUP(B204,Zákazníci!$A$2:$M$1000,13,FALSE))</f>
        <v/>
      </c>
    </row>
    <row r="205" spans="1:20" ht="12.75">
      <c r="A205" s="65">
        <v>204</v>
      </c>
      <c r="B205" s="66"/>
      <c r="C205" s="66"/>
      <c r="D205" s="66"/>
      <c r="E205" s="66"/>
      <c r="F205" s="67"/>
      <c r="G205" s="70" t="str">
        <f t="shared" ca="1" si="0"/>
        <v/>
      </c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73" t="str">
        <f>IF(H205="","",VLOOKUP(H205,ProduktySlužby!$A$4:$C$100,2,FALSE)*I205+IF(J205="",0,VLOOKUP(J205,ProduktySlužby!$A$4:$C$100,2,FALSE))*K205+IF(L205="",0,VLOOKUP(L205,ProduktySlužby!$A$4:$C$100,2,FALSE))*M205++IF(N205="",0,VLOOKUP(N205,ProduktySlužby!$A$4:$C$100,2,FALSE))*O205++IF(P205="",0,VLOOKUP(P205,ProduktySlužby!$A$4:$C$100,2,FALSE))*Q205)</f>
        <v/>
      </c>
      <c r="S205" s="73" t="str">
        <f>IF(R205="","",R205+R205*ProduktySlužby!$B$1)</f>
        <v/>
      </c>
      <c r="T205" s="74" t="str">
        <f>IF(B205="","",VLOOKUP(B205,Zákazníci!$A$2:$M$1000,11,FALSE)&amp;", "&amp;VLOOKUP(B205,Zákazníci!$A$2:$M$1000,12,FALSE)&amp;", "&amp;VLOOKUP(B205,Zákazníci!$A$2:$M$1000,13,FALSE))</f>
        <v/>
      </c>
    </row>
    <row r="206" spans="1:20" ht="12.75">
      <c r="A206" s="65">
        <v>205</v>
      </c>
      <c r="B206" s="66"/>
      <c r="C206" s="66"/>
      <c r="D206" s="66"/>
      <c r="E206" s="66"/>
      <c r="F206" s="67"/>
      <c r="G206" s="70" t="str">
        <f t="shared" ca="1" si="0"/>
        <v/>
      </c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73" t="str">
        <f>IF(H206="","",VLOOKUP(H206,ProduktySlužby!$A$4:$C$100,2,FALSE)*I206+IF(J206="",0,VLOOKUP(J206,ProduktySlužby!$A$4:$C$100,2,FALSE))*K206+IF(L206="",0,VLOOKUP(L206,ProduktySlužby!$A$4:$C$100,2,FALSE))*M206++IF(N206="",0,VLOOKUP(N206,ProduktySlužby!$A$4:$C$100,2,FALSE))*O206++IF(P206="",0,VLOOKUP(P206,ProduktySlužby!$A$4:$C$100,2,FALSE))*Q206)</f>
        <v/>
      </c>
      <c r="S206" s="73" t="str">
        <f>IF(R206="","",R206+R206*ProduktySlužby!$B$1)</f>
        <v/>
      </c>
      <c r="T206" s="74" t="str">
        <f>IF(B206="","",VLOOKUP(B206,Zákazníci!$A$2:$M$1000,11,FALSE)&amp;", "&amp;VLOOKUP(B206,Zákazníci!$A$2:$M$1000,12,FALSE)&amp;", "&amp;VLOOKUP(B206,Zákazníci!$A$2:$M$1000,13,FALSE))</f>
        <v/>
      </c>
    </row>
    <row r="207" spans="1:20" ht="12.75">
      <c r="A207" s="65">
        <v>206</v>
      </c>
      <c r="B207" s="66"/>
      <c r="C207" s="66"/>
      <c r="D207" s="66"/>
      <c r="E207" s="66"/>
      <c r="F207" s="67"/>
      <c r="G207" s="70" t="str">
        <f t="shared" ca="1" si="0"/>
        <v/>
      </c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73" t="str">
        <f>IF(H207="","",VLOOKUP(H207,ProduktySlužby!$A$4:$C$100,2,FALSE)*I207+IF(J207="",0,VLOOKUP(J207,ProduktySlužby!$A$4:$C$100,2,FALSE))*K207+IF(L207="",0,VLOOKUP(L207,ProduktySlužby!$A$4:$C$100,2,FALSE))*M207++IF(N207="",0,VLOOKUP(N207,ProduktySlužby!$A$4:$C$100,2,FALSE))*O207++IF(P207="",0,VLOOKUP(P207,ProduktySlužby!$A$4:$C$100,2,FALSE))*Q207)</f>
        <v/>
      </c>
      <c r="S207" s="73" t="str">
        <f>IF(R207="","",R207+R207*ProduktySlužby!$B$1)</f>
        <v/>
      </c>
      <c r="T207" s="74" t="str">
        <f>IF(B207="","",VLOOKUP(B207,Zákazníci!$A$2:$M$1000,11,FALSE)&amp;", "&amp;VLOOKUP(B207,Zákazníci!$A$2:$M$1000,12,FALSE)&amp;", "&amp;VLOOKUP(B207,Zákazníci!$A$2:$M$1000,13,FALSE))</f>
        <v/>
      </c>
    </row>
    <row r="208" spans="1:20" ht="12.75">
      <c r="A208" s="65">
        <v>207</v>
      </c>
      <c r="B208" s="66"/>
      <c r="C208" s="66"/>
      <c r="D208" s="66"/>
      <c r="E208" s="66"/>
      <c r="F208" s="67"/>
      <c r="G208" s="70" t="str">
        <f t="shared" ca="1" si="0"/>
        <v/>
      </c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73" t="str">
        <f>IF(H208="","",VLOOKUP(H208,ProduktySlužby!$A$4:$C$100,2,FALSE)*I208+IF(J208="",0,VLOOKUP(J208,ProduktySlužby!$A$4:$C$100,2,FALSE))*K208+IF(L208="",0,VLOOKUP(L208,ProduktySlužby!$A$4:$C$100,2,FALSE))*M208++IF(N208="",0,VLOOKUP(N208,ProduktySlužby!$A$4:$C$100,2,FALSE))*O208++IF(P208="",0,VLOOKUP(P208,ProduktySlužby!$A$4:$C$100,2,FALSE))*Q208)</f>
        <v/>
      </c>
      <c r="S208" s="73" t="str">
        <f>IF(R208="","",R208+R208*ProduktySlužby!$B$1)</f>
        <v/>
      </c>
      <c r="T208" s="74" t="str">
        <f>IF(B208="","",VLOOKUP(B208,Zákazníci!$A$2:$M$1000,11,FALSE)&amp;", "&amp;VLOOKUP(B208,Zákazníci!$A$2:$M$1000,12,FALSE)&amp;", "&amp;VLOOKUP(B208,Zákazníci!$A$2:$M$1000,13,FALSE))</f>
        <v/>
      </c>
    </row>
    <row r="209" spans="1:20" ht="12.75">
      <c r="A209" s="65">
        <v>208</v>
      </c>
      <c r="B209" s="66"/>
      <c r="C209" s="66"/>
      <c r="D209" s="66"/>
      <c r="E209" s="66"/>
      <c r="F209" s="67"/>
      <c r="G209" s="70" t="str">
        <f t="shared" ca="1" si="0"/>
        <v/>
      </c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73" t="str">
        <f>IF(H209="","",VLOOKUP(H209,ProduktySlužby!$A$4:$C$100,2,FALSE)*I209+IF(J209="",0,VLOOKUP(J209,ProduktySlužby!$A$4:$C$100,2,FALSE))*K209+IF(L209="",0,VLOOKUP(L209,ProduktySlužby!$A$4:$C$100,2,FALSE))*M209++IF(N209="",0,VLOOKUP(N209,ProduktySlužby!$A$4:$C$100,2,FALSE))*O209++IF(P209="",0,VLOOKUP(P209,ProduktySlužby!$A$4:$C$100,2,FALSE))*Q209)</f>
        <v/>
      </c>
      <c r="S209" s="73" t="str">
        <f>IF(R209="","",R209+R209*ProduktySlužby!$B$1)</f>
        <v/>
      </c>
      <c r="T209" s="74" t="str">
        <f>IF(B209="","",VLOOKUP(B209,Zákazníci!$A$2:$M$1000,11,FALSE)&amp;", "&amp;VLOOKUP(B209,Zákazníci!$A$2:$M$1000,12,FALSE)&amp;", "&amp;VLOOKUP(B209,Zákazníci!$A$2:$M$1000,13,FALSE))</f>
        <v/>
      </c>
    </row>
    <row r="210" spans="1:20" ht="12.75">
      <c r="A210" s="65">
        <v>209</v>
      </c>
      <c r="B210" s="66"/>
      <c r="C210" s="66"/>
      <c r="D210" s="66"/>
      <c r="E210" s="66"/>
      <c r="F210" s="67"/>
      <c r="G210" s="70" t="str">
        <f t="shared" ca="1" si="0"/>
        <v/>
      </c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73" t="str">
        <f>IF(H210="","",VLOOKUP(H210,ProduktySlužby!$A$4:$C$100,2,FALSE)*I210+IF(J210="",0,VLOOKUP(J210,ProduktySlužby!$A$4:$C$100,2,FALSE))*K210+IF(L210="",0,VLOOKUP(L210,ProduktySlužby!$A$4:$C$100,2,FALSE))*M210++IF(N210="",0,VLOOKUP(N210,ProduktySlužby!$A$4:$C$100,2,FALSE))*O210++IF(P210="",0,VLOOKUP(P210,ProduktySlužby!$A$4:$C$100,2,FALSE))*Q210)</f>
        <v/>
      </c>
      <c r="S210" s="73" t="str">
        <f>IF(R210="","",R210+R210*ProduktySlužby!$B$1)</f>
        <v/>
      </c>
      <c r="T210" s="74" t="str">
        <f>IF(B210="","",VLOOKUP(B210,Zákazníci!$A$2:$M$1000,11,FALSE)&amp;", "&amp;VLOOKUP(B210,Zákazníci!$A$2:$M$1000,12,FALSE)&amp;", "&amp;VLOOKUP(B210,Zákazníci!$A$2:$M$1000,13,FALSE))</f>
        <v/>
      </c>
    </row>
    <row r="211" spans="1:20" ht="12.75">
      <c r="A211" s="65">
        <v>210</v>
      </c>
      <c r="B211" s="66"/>
      <c r="C211" s="66"/>
      <c r="D211" s="66"/>
      <c r="E211" s="66"/>
      <c r="F211" s="67"/>
      <c r="G211" s="70" t="str">
        <f t="shared" ca="1" si="0"/>
        <v/>
      </c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73" t="str">
        <f>IF(H211="","",VLOOKUP(H211,ProduktySlužby!$A$4:$C$100,2,FALSE)*I211+IF(J211="",0,VLOOKUP(J211,ProduktySlužby!$A$4:$C$100,2,FALSE))*K211+IF(L211="",0,VLOOKUP(L211,ProduktySlužby!$A$4:$C$100,2,FALSE))*M211++IF(N211="",0,VLOOKUP(N211,ProduktySlužby!$A$4:$C$100,2,FALSE))*O211++IF(P211="",0,VLOOKUP(P211,ProduktySlužby!$A$4:$C$100,2,FALSE))*Q211)</f>
        <v/>
      </c>
      <c r="S211" s="73" t="str">
        <f>IF(R211="","",R211+R211*ProduktySlužby!$B$1)</f>
        <v/>
      </c>
      <c r="T211" s="74" t="str">
        <f>IF(B211="","",VLOOKUP(B211,Zákazníci!$A$2:$M$1000,11,FALSE)&amp;", "&amp;VLOOKUP(B211,Zákazníci!$A$2:$M$1000,12,FALSE)&amp;", "&amp;VLOOKUP(B211,Zákazníci!$A$2:$M$1000,13,FALSE))</f>
        <v/>
      </c>
    </row>
    <row r="212" spans="1:20" ht="12.75">
      <c r="A212" s="65">
        <v>211</v>
      </c>
      <c r="B212" s="66"/>
      <c r="C212" s="66"/>
      <c r="D212" s="66"/>
      <c r="E212" s="66"/>
      <c r="F212" s="67"/>
      <c r="G212" s="70" t="str">
        <f t="shared" ca="1" si="0"/>
        <v/>
      </c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73" t="str">
        <f>IF(H212="","",VLOOKUP(H212,ProduktySlužby!$A$4:$C$100,2,FALSE)*I212+IF(J212="",0,VLOOKUP(J212,ProduktySlužby!$A$4:$C$100,2,FALSE))*K212+IF(L212="",0,VLOOKUP(L212,ProduktySlužby!$A$4:$C$100,2,FALSE))*M212++IF(N212="",0,VLOOKUP(N212,ProduktySlužby!$A$4:$C$100,2,FALSE))*O212++IF(P212="",0,VLOOKUP(P212,ProduktySlužby!$A$4:$C$100,2,FALSE))*Q212)</f>
        <v/>
      </c>
      <c r="S212" s="73" t="str">
        <f>IF(R212="","",R212+R212*ProduktySlužby!$B$1)</f>
        <v/>
      </c>
      <c r="T212" s="74" t="str">
        <f>IF(B212="","",VLOOKUP(B212,Zákazníci!$A$2:$M$1000,11,FALSE)&amp;", "&amp;VLOOKUP(B212,Zákazníci!$A$2:$M$1000,12,FALSE)&amp;", "&amp;VLOOKUP(B212,Zákazníci!$A$2:$M$1000,13,FALSE))</f>
        <v/>
      </c>
    </row>
    <row r="213" spans="1:20" ht="12.75">
      <c r="A213" s="65">
        <v>212</v>
      </c>
      <c r="B213" s="66"/>
      <c r="C213" s="66"/>
      <c r="D213" s="66"/>
      <c r="E213" s="66"/>
      <c r="F213" s="67"/>
      <c r="G213" s="70" t="str">
        <f t="shared" ca="1" si="0"/>
        <v/>
      </c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73" t="str">
        <f>IF(H213="","",VLOOKUP(H213,ProduktySlužby!$A$4:$C$100,2,FALSE)*I213+IF(J213="",0,VLOOKUP(J213,ProduktySlužby!$A$4:$C$100,2,FALSE))*K213+IF(L213="",0,VLOOKUP(L213,ProduktySlužby!$A$4:$C$100,2,FALSE))*M213++IF(N213="",0,VLOOKUP(N213,ProduktySlužby!$A$4:$C$100,2,FALSE))*O213++IF(P213="",0,VLOOKUP(P213,ProduktySlužby!$A$4:$C$100,2,FALSE))*Q213)</f>
        <v/>
      </c>
      <c r="S213" s="73" t="str">
        <f>IF(R213="","",R213+R213*ProduktySlužby!$B$1)</f>
        <v/>
      </c>
      <c r="T213" s="74" t="str">
        <f>IF(B213="","",VLOOKUP(B213,Zákazníci!$A$2:$M$1000,11,FALSE)&amp;", "&amp;VLOOKUP(B213,Zákazníci!$A$2:$M$1000,12,FALSE)&amp;", "&amp;VLOOKUP(B213,Zákazníci!$A$2:$M$1000,13,FALSE))</f>
        <v/>
      </c>
    </row>
    <row r="214" spans="1:20" ht="12.75">
      <c r="A214" s="65">
        <v>213</v>
      </c>
      <c r="B214" s="66"/>
      <c r="C214" s="66"/>
      <c r="D214" s="66"/>
      <c r="E214" s="66"/>
      <c r="F214" s="67"/>
      <c r="G214" s="70" t="str">
        <f t="shared" ca="1" si="0"/>
        <v/>
      </c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73" t="str">
        <f>IF(H214="","",VLOOKUP(H214,ProduktySlužby!$A$4:$C$100,2,FALSE)*I214+IF(J214="",0,VLOOKUP(J214,ProduktySlužby!$A$4:$C$100,2,FALSE))*K214+IF(L214="",0,VLOOKUP(L214,ProduktySlužby!$A$4:$C$100,2,FALSE))*M214++IF(N214="",0,VLOOKUP(N214,ProduktySlužby!$A$4:$C$100,2,FALSE))*O214++IF(P214="",0,VLOOKUP(P214,ProduktySlužby!$A$4:$C$100,2,FALSE))*Q214)</f>
        <v/>
      </c>
      <c r="S214" s="73" t="str">
        <f>IF(R214="","",R214+R214*ProduktySlužby!$B$1)</f>
        <v/>
      </c>
      <c r="T214" s="74" t="str">
        <f>IF(B214="","",VLOOKUP(B214,Zákazníci!$A$2:$M$1000,11,FALSE)&amp;", "&amp;VLOOKUP(B214,Zákazníci!$A$2:$M$1000,12,FALSE)&amp;", "&amp;VLOOKUP(B214,Zákazníci!$A$2:$M$1000,13,FALSE))</f>
        <v/>
      </c>
    </row>
    <row r="215" spans="1:20" ht="12.75">
      <c r="A215" s="65">
        <v>214</v>
      </c>
      <c r="B215" s="66"/>
      <c r="C215" s="66"/>
      <c r="D215" s="66"/>
      <c r="E215" s="66"/>
      <c r="F215" s="67"/>
      <c r="G215" s="70" t="str">
        <f t="shared" ca="1" si="0"/>
        <v/>
      </c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73" t="str">
        <f>IF(H215="","",VLOOKUP(H215,ProduktySlužby!$A$4:$C$100,2,FALSE)*I215+IF(J215="",0,VLOOKUP(J215,ProduktySlužby!$A$4:$C$100,2,FALSE))*K215+IF(L215="",0,VLOOKUP(L215,ProduktySlužby!$A$4:$C$100,2,FALSE))*M215++IF(N215="",0,VLOOKUP(N215,ProduktySlužby!$A$4:$C$100,2,FALSE))*O215++IF(P215="",0,VLOOKUP(P215,ProduktySlužby!$A$4:$C$100,2,FALSE))*Q215)</f>
        <v/>
      </c>
      <c r="S215" s="73" t="str">
        <f>IF(R215="","",R215+R215*ProduktySlužby!$B$1)</f>
        <v/>
      </c>
      <c r="T215" s="74" t="str">
        <f>IF(B215="","",VLOOKUP(B215,Zákazníci!$A$2:$M$1000,11,FALSE)&amp;", "&amp;VLOOKUP(B215,Zákazníci!$A$2:$M$1000,12,FALSE)&amp;", "&amp;VLOOKUP(B215,Zákazníci!$A$2:$M$1000,13,FALSE))</f>
        <v/>
      </c>
    </row>
    <row r="216" spans="1:20" ht="12.75">
      <c r="A216" s="65">
        <v>215</v>
      </c>
      <c r="B216" s="66"/>
      <c r="C216" s="66"/>
      <c r="D216" s="66"/>
      <c r="E216" s="66"/>
      <c r="F216" s="67"/>
      <c r="G216" s="70" t="str">
        <f t="shared" ca="1" si="0"/>
        <v/>
      </c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73" t="str">
        <f>IF(H216="","",VLOOKUP(H216,ProduktySlužby!$A$4:$C$100,2,FALSE)*I216+IF(J216="",0,VLOOKUP(J216,ProduktySlužby!$A$4:$C$100,2,FALSE))*K216+IF(L216="",0,VLOOKUP(L216,ProduktySlužby!$A$4:$C$100,2,FALSE))*M216++IF(N216="",0,VLOOKUP(N216,ProduktySlužby!$A$4:$C$100,2,FALSE))*O216++IF(P216="",0,VLOOKUP(P216,ProduktySlužby!$A$4:$C$100,2,FALSE))*Q216)</f>
        <v/>
      </c>
      <c r="S216" s="73" t="str">
        <f>IF(R216="","",R216+R216*ProduktySlužby!$B$1)</f>
        <v/>
      </c>
      <c r="T216" s="74" t="str">
        <f>IF(B216="","",VLOOKUP(B216,Zákazníci!$A$2:$M$1000,11,FALSE)&amp;", "&amp;VLOOKUP(B216,Zákazníci!$A$2:$M$1000,12,FALSE)&amp;", "&amp;VLOOKUP(B216,Zákazníci!$A$2:$M$1000,13,FALSE))</f>
        <v/>
      </c>
    </row>
    <row r="217" spans="1:20" ht="12.75">
      <c r="A217" s="65">
        <v>216</v>
      </c>
      <c r="B217" s="66"/>
      <c r="C217" s="66"/>
      <c r="D217" s="66"/>
      <c r="E217" s="66"/>
      <c r="F217" s="67"/>
      <c r="G217" s="70" t="str">
        <f t="shared" ca="1" si="0"/>
        <v/>
      </c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73" t="str">
        <f>IF(H217="","",VLOOKUP(H217,ProduktySlužby!$A$4:$C$100,2,FALSE)*I217+IF(J217="",0,VLOOKUP(J217,ProduktySlužby!$A$4:$C$100,2,FALSE))*K217+IF(L217="",0,VLOOKUP(L217,ProduktySlužby!$A$4:$C$100,2,FALSE))*M217++IF(N217="",0,VLOOKUP(N217,ProduktySlužby!$A$4:$C$100,2,FALSE))*O217++IF(P217="",0,VLOOKUP(P217,ProduktySlužby!$A$4:$C$100,2,FALSE))*Q217)</f>
        <v/>
      </c>
      <c r="S217" s="73" t="str">
        <f>IF(R217="","",R217+R217*ProduktySlužby!$B$1)</f>
        <v/>
      </c>
      <c r="T217" s="74" t="str">
        <f>IF(B217="","",VLOOKUP(B217,Zákazníci!$A$2:$M$1000,11,FALSE)&amp;", "&amp;VLOOKUP(B217,Zákazníci!$A$2:$M$1000,12,FALSE)&amp;", "&amp;VLOOKUP(B217,Zákazníci!$A$2:$M$1000,13,FALSE))</f>
        <v/>
      </c>
    </row>
    <row r="218" spans="1:20" ht="12.75">
      <c r="A218" s="65">
        <v>217</v>
      </c>
      <c r="B218" s="66"/>
      <c r="C218" s="66"/>
      <c r="D218" s="66"/>
      <c r="E218" s="66"/>
      <c r="F218" s="67"/>
      <c r="G218" s="70" t="str">
        <f t="shared" ca="1" si="0"/>
        <v/>
      </c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73" t="str">
        <f>IF(H218="","",VLOOKUP(H218,ProduktySlužby!$A$4:$C$100,2,FALSE)*I218+IF(J218="",0,VLOOKUP(J218,ProduktySlužby!$A$4:$C$100,2,FALSE))*K218+IF(L218="",0,VLOOKUP(L218,ProduktySlužby!$A$4:$C$100,2,FALSE))*M218++IF(N218="",0,VLOOKUP(N218,ProduktySlužby!$A$4:$C$100,2,FALSE))*O218++IF(P218="",0,VLOOKUP(P218,ProduktySlužby!$A$4:$C$100,2,FALSE))*Q218)</f>
        <v/>
      </c>
      <c r="S218" s="73" t="str">
        <f>IF(R218="","",R218+R218*ProduktySlužby!$B$1)</f>
        <v/>
      </c>
      <c r="T218" s="74" t="str">
        <f>IF(B218="","",VLOOKUP(B218,Zákazníci!$A$2:$M$1000,11,FALSE)&amp;", "&amp;VLOOKUP(B218,Zákazníci!$A$2:$M$1000,12,FALSE)&amp;", "&amp;VLOOKUP(B218,Zákazníci!$A$2:$M$1000,13,FALSE))</f>
        <v/>
      </c>
    </row>
    <row r="219" spans="1:20" ht="12.75">
      <c r="A219" s="65">
        <v>218</v>
      </c>
      <c r="B219" s="66"/>
      <c r="C219" s="66"/>
      <c r="D219" s="66"/>
      <c r="E219" s="66"/>
      <c r="F219" s="67"/>
      <c r="G219" s="70" t="str">
        <f t="shared" ca="1" si="0"/>
        <v/>
      </c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73" t="str">
        <f>IF(H219="","",VLOOKUP(H219,ProduktySlužby!$A$4:$C$100,2,FALSE)*I219+IF(J219="",0,VLOOKUP(J219,ProduktySlužby!$A$4:$C$100,2,FALSE))*K219+IF(L219="",0,VLOOKUP(L219,ProduktySlužby!$A$4:$C$100,2,FALSE))*M219++IF(N219="",0,VLOOKUP(N219,ProduktySlužby!$A$4:$C$100,2,FALSE))*O219++IF(P219="",0,VLOOKUP(P219,ProduktySlužby!$A$4:$C$100,2,FALSE))*Q219)</f>
        <v/>
      </c>
      <c r="S219" s="73" t="str">
        <f>IF(R219="","",R219+R219*ProduktySlužby!$B$1)</f>
        <v/>
      </c>
      <c r="T219" s="74" t="str">
        <f>IF(B219="","",VLOOKUP(B219,Zákazníci!$A$2:$M$1000,11,FALSE)&amp;", "&amp;VLOOKUP(B219,Zákazníci!$A$2:$M$1000,12,FALSE)&amp;", "&amp;VLOOKUP(B219,Zákazníci!$A$2:$M$1000,13,FALSE))</f>
        <v/>
      </c>
    </row>
    <row r="220" spans="1:20" ht="12.75">
      <c r="A220" s="65">
        <v>219</v>
      </c>
      <c r="B220" s="66"/>
      <c r="C220" s="66"/>
      <c r="D220" s="66"/>
      <c r="E220" s="66"/>
      <c r="F220" s="67"/>
      <c r="G220" s="70" t="str">
        <f t="shared" ca="1" si="0"/>
        <v/>
      </c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73" t="str">
        <f>IF(H220="","",VLOOKUP(H220,ProduktySlužby!$A$4:$C$100,2,FALSE)*I220+IF(J220="",0,VLOOKUP(J220,ProduktySlužby!$A$4:$C$100,2,FALSE))*K220+IF(L220="",0,VLOOKUP(L220,ProduktySlužby!$A$4:$C$100,2,FALSE))*M220++IF(N220="",0,VLOOKUP(N220,ProduktySlužby!$A$4:$C$100,2,FALSE))*O220++IF(P220="",0,VLOOKUP(P220,ProduktySlužby!$A$4:$C$100,2,FALSE))*Q220)</f>
        <v/>
      </c>
      <c r="S220" s="73" t="str">
        <f>IF(R220="","",R220+R220*ProduktySlužby!$B$1)</f>
        <v/>
      </c>
      <c r="T220" s="74" t="str">
        <f>IF(B220="","",VLOOKUP(B220,Zákazníci!$A$2:$M$1000,11,FALSE)&amp;", "&amp;VLOOKUP(B220,Zákazníci!$A$2:$M$1000,12,FALSE)&amp;", "&amp;VLOOKUP(B220,Zákazníci!$A$2:$M$1000,13,FALSE))</f>
        <v/>
      </c>
    </row>
    <row r="221" spans="1:20" ht="12.75">
      <c r="A221" s="65">
        <v>220</v>
      </c>
      <c r="B221" s="66"/>
      <c r="C221" s="66"/>
      <c r="D221" s="66"/>
      <c r="E221" s="66"/>
      <c r="F221" s="67"/>
      <c r="G221" s="70" t="str">
        <f t="shared" ca="1" si="0"/>
        <v/>
      </c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73" t="str">
        <f>IF(H221="","",VLOOKUP(H221,ProduktySlužby!$A$4:$C$100,2,FALSE)*I221+IF(J221="",0,VLOOKUP(J221,ProduktySlužby!$A$4:$C$100,2,FALSE))*K221+IF(L221="",0,VLOOKUP(L221,ProduktySlužby!$A$4:$C$100,2,FALSE))*M221++IF(N221="",0,VLOOKUP(N221,ProduktySlužby!$A$4:$C$100,2,FALSE))*O221++IF(P221="",0,VLOOKUP(P221,ProduktySlužby!$A$4:$C$100,2,FALSE))*Q221)</f>
        <v/>
      </c>
      <c r="S221" s="73" t="str">
        <f>IF(R221="","",R221+R221*ProduktySlužby!$B$1)</f>
        <v/>
      </c>
      <c r="T221" s="74" t="str">
        <f>IF(B221="","",VLOOKUP(B221,Zákazníci!$A$2:$M$1000,11,FALSE)&amp;", "&amp;VLOOKUP(B221,Zákazníci!$A$2:$M$1000,12,FALSE)&amp;", "&amp;VLOOKUP(B221,Zákazníci!$A$2:$M$1000,13,FALSE))</f>
        <v/>
      </c>
    </row>
    <row r="222" spans="1:20" ht="12.75">
      <c r="A222" s="65">
        <v>221</v>
      </c>
      <c r="B222" s="66"/>
      <c r="C222" s="66"/>
      <c r="D222" s="66"/>
      <c r="E222" s="66"/>
      <c r="F222" s="67"/>
      <c r="G222" s="70" t="str">
        <f t="shared" ca="1" si="0"/>
        <v/>
      </c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73" t="str">
        <f>IF(H222="","",VLOOKUP(H222,ProduktySlužby!$A$4:$C$100,2,FALSE)*I222+IF(J222="",0,VLOOKUP(J222,ProduktySlužby!$A$4:$C$100,2,FALSE))*K222+IF(L222="",0,VLOOKUP(L222,ProduktySlužby!$A$4:$C$100,2,FALSE))*M222++IF(N222="",0,VLOOKUP(N222,ProduktySlužby!$A$4:$C$100,2,FALSE))*O222++IF(P222="",0,VLOOKUP(P222,ProduktySlužby!$A$4:$C$100,2,FALSE))*Q222)</f>
        <v/>
      </c>
      <c r="S222" s="73" t="str">
        <f>IF(R222="","",R222+R222*ProduktySlužby!$B$1)</f>
        <v/>
      </c>
      <c r="T222" s="74" t="str">
        <f>IF(B222="","",VLOOKUP(B222,Zákazníci!$A$2:$M$1000,11,FALSE)&amp;", "&amp;VLOOKUP(B222,Zákazníci!$A$2:$M$1000,12,FALSE)&amp;", "&amp;VLOOKUP(B222,Zákazníci!$A$2:$M$1000,13,FALSE))</f>
        <v/>
      </c>
    </row>
    <row r="223" spans="1:20" ht="12.75">
      <c r="A223" s="65">
        <v>222</v>
      </c>
      <c r="B223" s="66"/>
      <c r="C223" s="66"/>
      <c r="D223" s="66"/>
      <c r="E223" s="66"/>
      <c r="F223" s="67"/>
      <c r="G223" s="70" t="str">
        <f t="shared" ca="1" si="0"/>
        <v/>
      </c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73" t="str">
        <f>IF(H223="","",VLOOKUP(H223,ProduktySlužby!$A$4:$C$100,2,FALSE)*I223+IF(J223="",0,VLOOKUP(J223,ProduktySlužby!$A$4:$C$100,2,FALSE))*K223+IF(L223="",0,VLOOKUP(L223,ProduktySlužby!$A$4:$C$100,2,FALSE))*M223++IF(N223="",0,VLOOKUP(N223,ProduktySlužby!$A$4:$C$100,2,FALSE))*O223++IF(P223="",0,VLOOKUP(P223,ProduktySlužby!$A$4:$C$100,2,FALSE))*Q223)</f>
        <v/>
      </c>
      <c r="S223" s="73" t="str">
        <f>IF(R223="","",R223+R223*ProduktySlužby!$B$1)</f>
        <v/>
      </c>
      <c r="T223" s="74" t="str">
        <f>IF(B223="","",VLOOKUP(B223,Zákazníci!$A$2:$M$1000,11,FALSE)&amp;", "&amp;VLOOKUP(B223,Zákazníci!$A$2:$M$1000,12,FALSE)&amp;", "&amp;VLOOKUP(B223,Zákazníci!$A$2:$M$1000,13,FALSE))</f>
        <v/>
      </c>
    </row>
    <row r="224" spans="1:20" ht="12.75">
      <c r="A224" s="65">
        <v>223</v>
      </c>
      <c r="B224" s="66"/>
      <c r="C224" s="66"/>
      <c r="D224" s="66"/>
      <c r="E224" s="66"/>
      <c r="F224" s="67"/>
      <c r="G224" s="70" t="str">
        <f t="shared" ca="1" si="0"/>
        <v/>
      </c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73" t="str">
        <f>IF(H224="","",VLOOKUP(H224,ProduktySlužby!$A$4:$C$100,2,FALSE)*I224+IF(J224="",0,VLOOKUP(J224,ProduktySlužby!$A$4:$C$100,2,FALSE))*K224+IF(L224="",0,VLOOKUP(L224,ProduktySlužby!$A$4:$C$100,2,FALSE))*M224++IF(N224="",0,VLOOKUP(N224,ProduktySlužby!$A$4:$C$100,2,FALSE))*O224++IF(P224="",0,VLOOKUP(P224,ProduktySlužby!$A$4:$C$100,2,FALSE))*Q224)</f>
        <v/>
      </c>
      <c r="S224" s="73" t="str">
        <f>IF(R224="","",R224+R224*ProduktySlužby!$B$1)</f>
        <v/>
      </c>
      <c r="T224" s="74" t="str">
        <f>IF(B224="","",VLOOKUP(B224,Zákazníci!$A$2:$M$1000,11,FALSE)&amp;", "&amp;VLOOKUP(B224,Zákazníci!$A$2:$M$1000,12,FALSE)&amp;", "&amp;VLOOKUP(B224,Zákazníci!$A$2:$M$1000,13,FALSE))</f>
        <v/>
      </c>
    </row>
    <row r="225" spans="1:20" ht="12.75">
      <c r="A225" s="65">
        <v>224</v>
      </c>
      <c r="B225" s="66"/>
      <c r="C225" s="66"/>
      <c r="D225" s="66"/>
      <c r="E225" s="66"/>
      <c r="F225" s="67"/>
      <c r="G225" s="70" t="str">
        <f t="shared" ca="1" si="0"/>
        <v/>
      </c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73" t="str">
        <f>IF(H225="","",VLOOKUP(H225,ProduktySlužby!$A$4:$C$100,2,FALSE)*I225+IF(J225="",0,VLOOKUP(J225,ProduktySlužby!$A$4:$C$100,2,FALSE))*K225+IF(L225="",0,VLOOKUP(L225,ProduktySlužby!$A$4:$C$100,2,FALSE))*M225++IF(N225="",0,VLOOKUP(N225,ProduktySlužby!$A$4:$C$100,2,FALSE))*O225++IF(P225="",0,VLOOKUP(P225,ProduktySlužby!$A$4:$C$100,2,FALSE))*Q225)</f>
        <v/>
      </c>
      <c r="S225" s="73" t="str">
        <f>IF(R225="","",R225+R225*ProduktySlužby!$B$1)</f>
        <v/>
      </c>
      <c r="T225" s="74" t="str">
        <f>IF(B225="","",VLOOKUP(B225,Zákazníci!$A$2:$M$1000,11,FALSE)&amp;", "&amp;VLOOKUP(B225,Zákazníci!$A$2:$M$1000,12,FALSE)&amp;", "&amp;VLOOKUP(B225,Zákazníci!$A$2:$M$1000,13,FALSE))</f>
        <v/>
      </c>
    </row>
    <row r="226" spans="1:20" ht="12.75">
      <c r="A226" s="65">
        <v>225</v>
      </c>
      <c r="B226" s="66"/>
      <c r="C226" s="66"/>
      <c r="D226" s="66"/>
      <c r="E226" s="66"/>
      <c r="F226" s="67"/>
      <c r="G226" s="70" t="str">
        <f t="shared" ca="1" si="0"/>
        <v/>
      </c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73" t="str">
        <f>IF(H226="","",VLOOKUP(H226,ProduktySlužby!$A$4:$C$100,2,FALSE)*I226+IF(J226="",0,VLOOKUP(J226,ProduktySlužby!$A$4:$C$100,2,FALSE))*K226+IF(L226="",0,VLOOKUP(L226,ProduktySlužby!$A$4:$C$100,2,FALSE))*M226++IF(N226="",0,VLOOKUP(N226,ProduktySlužby!$A$4:$C$100,2,FALSE))*O226++IF(P226="",0,VLOOKUP(P226,ProduktySlužby!$A$4:$C$100,2,FALSE))*Q226)</f>
        <v/>
      </c>
      <c r="S226" s="73" t="str">
        <f>IF(R226="","",R226+R226*ProduktySlužby!$B$1)</f>
        <v/>
      </c>
      <c r="T226" s="74" t="str">
        <f>IF(B226="","",VLOOKUP(B226,Zákazníci!$A$2:$M$1000,11,FALSE)&amp;", "&amp;VLOOKUP(B226,Zákazníci!$A$2:$M$1000,12,FALSE)&amp;", "&amp;VLOOKUP(B226,Zákazníci!$A$2:$M$1000,13,FALSE))</f>
        <v/>
      </c>
    </row>
    <row r="227" spans="1:20" ht="12.75">
      <c r="A227" s="65">
        <v>226</v>
      </c>
      <c r="B227" s="66"/>
      <c r="C227" s="66"/>
      <c r="D227" s="66"/>
      <c r="E227" s="66"/>
      <c r="F227" s="67"/>
      <c r="G227" s="70" t="str">
        <f t="shared" ca="1" si="0"/>
        <v/>
      </c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73" t="str">
        <f>IF(H227="","",VLOOKUP(H227,ProduktySlužby!$A$4:$C$100,2,FALSE)*I227+IF(J227="",0,VLOOKUP(J227,ProduktySlužby!$A$4:$C$100,2,FALSE))*K227+IF(L227="",0,VLOOKUP(L227,ProduktySlužby!$A$4:$C$100,2,FALSE))*M227++IF(N227="",0,VLOOKUP(N227,ProduktySlužby!$A$4:$C$100,2,FALSE))*O227++IF(P227="",0,VLOOKUP(P227,ProduktySlužby!$A$4:$C$100,2,FALSE))*Q227)</f>
        <v/>
      </c>
      <c r="S227" s="73" t="str">
        <f>IF(R227="","",R227+R227*ProduktySlužby!$B$1)</f>
        <v/>
      </c>
      <c r="T227" s="74" t="str">
        <f>IF(B227="","",VLOOKUP(B227,Zákazníci!$A$2:$M$1000,11,FALSE)&amp;", "&amp;VLOOKUP(B227,Zákazníci!$A$2:$M$1000,12,FALSE)&amp;", "&amp;VLOOKUP(B227,Zákazníci!$A$2:$M$1000,13,FALSE))</f>
        <v/>
      </c>
    </row>
    <row r="228" spans="1:20" ht="12.75">
      <c r="A228" s="65">
        <v>227</v>
      </c>
      <c r="B228" s="66"/>
      <c r="C228" s="66"/>
      <c r="D228" s="66"/>
      <c r="E228" s="66"/>
      <c r="F228" s="67"/>
      <c r="G228" s="70" t="str">
        <f t="shared" ca="1" si="0"/>
        <v/>
      </c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73" t="str">
        <f>IF(H228="","",VLOOKUP(H228,ProduktySlužby!$A$4:$C$100,2,FALSE)*I228+IF(J228="",0,VLOOKUP(J228,ProduktySlužby!$A$4:$C$100,2,FALSE))*K228+IF(L228="",0,VLOOKUP(L228,ProduktySlužby!$A$4:$C$100,2,FALSE))*M228++IF(N228="",0,VLOOKUP(N228,ProduktySlužby!$A$4:$C$100,2,FALSE))*O228++IF(P228="",0,VLOOKUP(P228,ProduktySlužby!$A$4:$C$100,2,FALSE))*Q228)</f>
        <v/>
      </c>
      <c r="S228" s="73" t="str">
        <f>IF(R228="","",R228+R228*ProduktySlužby!$B$1)</f>
        <v/>
      </c>
      <c r="T228" s="74" t="str">
        <f>IF(B228="","",VLOOKUP(B228,Zákazníci!$A$2:$M$1000,11,FALSE)&amp;", "&amp;VLOOKUP(B228,Zákazníci!$A$2:$M$1000,12,FALSE)&amp;", "&amp;VLOOKUP(B228,Zákazníci!$A$2:$M$1000,13,FALSE))</f>
        <v/>
      </c>
    </row>
    <row r="229" spans="1:20" ht="12.75">
      <c r="A229" s="65">
        <v>228</v>
      </c>
      <c r="B229" s="66"/>
      <c r="C229" s="66"/>
      <c r="D229" s="66"/>
      <c r="E229" s="66"/>
      <c r="F229" s="67"/>
      <c r="G229" s="70" t="str">
        <f t="shared" ca="1" si="0"/>
        <v/>
      </c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73" t="str">
        <f>IF(H229="","",VLOOKUP(H229,ProduktySlužby!$A$4:$C$100,2,FALSE)*I229+IF(J229="",0,VLOOKUP(J229,ProduktySlužby!$A$4:$C$100,2,FALSE))*K229+IF(L229="",0,VLOOKUP(L229,ProduktySlužby!$A$4:$C$100,2,FALSE))*M229++IF(N229="",0,VLOOKUP(N229,ProduktySlužby!$A$4:$C$100,2,FALSE))*O229++IF(P229="",0,VLOOKUP(P229,ProduktySlužby!$A$4:$C$100,2,FALSE))*Q229)</f>
        <v/>
      </c>
      <c r="S229" s="73" t="str">
        <f>IF(R229="","",R229+R229*ProduktySlužby!$B$1)</f>
        <v/>
      </c>
      <c r="T229" s="74" t="str">
        <f>IF(B229="","",VLOOKUP(B229,Zákazníci!$A$2:$M$1000,11,FALSE)&amp;", "&amp;VLOOKUP(B229,Zákazníci!$A$2:$M$1000,12,FALSE)&amp;", "&amp;VLOOKUP(B229,Zákazníci!$A$2:$M$1000,13,FALSE))</f>
        <v/>
      </c>
    </row>
    <row r="230" spans="1:20" ht="12.75">
      <c r="A230" s="65">
        <v>229</v>
      </c>
      <c r="B230" s="66"/>
      <c r="C230" s="66"/>
      <c r="D230" s="66"/>
      <c r="E230" s="66"/>
      <c r="F230" s="67"/>
      <c r="G230" s="70" t="str">
        <f t="shared" ca="1" si="0"/>
        <v/>
      </c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73" t="str">
        <f>IF(H230="","",VLOOKUP(H230,ProduktySlužby!$A$4:$C$100,2,FALSE)*I230+IF(J230="",0,VLOOKUP(J230,ProduktySlužby!$A$4:$C$100,2,FALSE))*K230+IF(L230="",0,VLOOKUP(L230,ProduktySlužby!$A$4:$C$100,2,FALSE))*M230++IF(N230="",0,VLOOKUP(N230,ProduktySlužby!$A$4:$C$100,2,FALSE))*O230++IF(P230="",0,VLOOKUP(P230,ProduktySlužby!$A$4:$C$100,2,FALSE))*Q230)</f>
        <v/>
      </c>
      <c r="S230" s="73" t="str">
        <f>IF(R230="","",R230+R230*ProduktySlužby!$B$1)</f>
        <v/>
      </c>
      <c r="T230" s="74" t="str">
        <f>IF(B230="","",VLOOKUP(B230,Zákazníci!$A$2:$M$1000,11,FALSE)&amp;", "&amp;VLOOKUP(B230,Zákazníci!$A$2:$M$1000,12,FALSE)&amp;", "&amp;VLOOKUP(B230,Zákazníci!$A$2:$M$1000,13,FALSE))</f>
        <v/>
      </c>
    </row>
    <row r="231" spans="1:20" ht="12.75">
      <c r="A231" s="65">
        <v>230</v>
      </c>
      <c r="B231" s="66"/>
      <c r="C231" s="66"/>
      <c r="D231" s="66"/>
      <c r="E231" s="66"/>
      <c r="F231" s="67"/>
      <c r="G231" s="70" t="str">
        <f t="shared" ca="1" si="0"/>
        <v/>
      </c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73" t="str">
        <f>IF(H231="","",VLOOKUP(H231,ProduktySlužby!$A$4:$C$100,2,FALSE)*I231+IF(J231="",0,VLOOKUP(J231,ProduktySlužby!$A$4:$C$100,2,FALSE))*K231+IF(L231="",0,VLOOKUP(L231,ProduktySlužby!$A$4:$C$100,2,FALSE))*M231++IF(N231="",0,VLOOKUP(N231,ProduktySlužby!$A$4:$C$100,2,FALSE))*O231++IF(P231="",0,VLOOKUP(P231,ProduktySlužby!$A$4:$C$100,2,FALSE))*Q231)</f>
        <v/>
      </c>
      <c r="S231" s="73" t="str">
        <f>IF(R231="","",R231+R231*ProduktySlužby!$B$1)</f>
        <v/>
      </c>
      <c r="T231" s="74" t="str">
        <f>IF(B231="","",VLOOKUP(B231,Zákazníci!$A$2:$M$1000,11,FALSE)&amp;", "&amp;VLOOKUP(B231,Zákazníci!$A$2:$M$1000,12,FALSE)&amp;", "&amp;VLOOKUP(B231,Zákazníci!$A$2:$M$1000,13,FALSE))</f>
        <v/>
      </c>
    </row>
    <row r="232" spans="1:20" ht="12.75">
      <c r="A232" s="65">
        <v>231</v>
      </c>
      <c r="B232" s="66"/>
      <c r="C232" s="66"/>
      <c r="D232" s="66"/>
      <c r="E232" s="66"/>
      <c r="F232" s="67"/>
      <c r="G232" s="70" t="str">
        <f t="shared" ca="1" si="0"/>
        <v/>
      </c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73" t="str">
        <f>IF(H232="","",VLOOKUP(H232,ProduktySlužby!$A$4:$C$100,2,FALSE)*I232+IF(J232="",0,VLOOKUP(J232,ProduktySlužby!$A$4:$C$100,2,FALSE))*K232+IF(L232="",0,VLOOKUP(L232,ProduktySlužby!$A$4:$C$100,2,FALSE))*M232++IF(N232="",0,VLOOKUP(N232,ProduktySlužby!$A$4:$C$100,2,FALSE))*O232++IF(P232="",0,VLOOKUP(P232,ProduktySlužby!$A$4:$C$100,2,FALSE))*Q232)</f>
        <v/>
      </c>
      <c r="S232" s="73" t="str">
        <f>IF(R232="","",R232+R232*ProduktySlužby!$B$1)</f>
        <v/>
      </c>
      <c r="T232" s="74" t="str">
        <f>IF(B232="","",VLOOKUP(B232,Zákazníci!$A$2:$M$1000,11,FALSE)&amp;", "&amp;VLOOKUP(B232,Zákazníci!$A$2:$M$1000,12,FALSE)&amp;", "&amp;VLOOKUP(B232,Zákazníci!$A$2:$M$1000,13,FALSE))</f>
        <v/>
      </c>
    </row>
    <row r="233" spans="1:20" ht="12.75">
      <c r="A233" s="65">
        <v>232</v>
      </c>
      <c r="B233" s="66"/>
      <c r="C233" s="66"/>
      <c r="D233" s="66"/>
      <c r="E233" s="66"/>
      <c r="F233" s="67"/>
      <c r="G233" s="70" t="str">
        <f t="shared" ca="1" si="0"/>
        <v/>
      </c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73" t="str">
        <f>IF(H233="","",VLOOKUP(H233,ProduktySlužby!$A$4:$C$100,2,FALSE)*I233+IF(J233="",0,VLOOKUP(J233,ProduktySlužby!$A$4:$C$100,2,FALSE))*K233+IF(L233="",0,VLOOKUP(L233,ProduktySlužby!$A$4:$C$100,2,FALSE))*M233++IF(N233="",0,VLOOKUP(N233,ProduktySlužby!$A$4:$C$100,2,FALSE))*O233++IF(P233="",0,VLOOKUP(P233,ProduktySlužby!$A$4:$C$100,2,FALSE))*Q233)</f>
        <v/>
      </c>
      <c r="S233" s="73" t="str">
        <f>IF(R233="","",R233+R233*ProduktySlužby!$B$1)</f>
        <v/>
      </c>
      <c r="T233" s="74" t="str">
        <f>IF(B233="","",VLOOKUP(B233,Zákazníci!$A$2:$M$1000,11,FALSE)&amp;", "&amp;VLOOKUP(B233,Zákazníci!$A$2:$M$1000,12,FALSE)&amp;", "&amp;VLOOKUP(B233,Zákazníci!$A$2:$M$1000,13,FALSE))</f>
        <v/>
      </c>
    </row>
    <row r="234" spans="1:20" ht="12.75">
      <c r="A234" s="65">
        <v>233</v>
      </c>
      <c r="B234" s="66"/>
      <c r="C234" s="66"/>
      <c r="D234" s="66"/>
      <c r="E234" s="66"/>
      <c r="F234" s="67"/>
      <c r="G234" s="70" t="str">
        <f t="shared" ca="1" si="0"/>
        <v/>
      </c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73" t="str">
        <f>IF(H234="","",VLOOKUP(H234,ProduktySlužby!$A$4:$C$100,2,FALSE)*I234+IF(J234="",0,VLOOKUP(J234,ProduktySlužby!$A$4:$C$100,2,FALSE))*K234+IF(L234="",0,VLOOKUP(L234,ProduktySlužby!$A$4:$C$100,2,FALSE))*M234++IF(N234="",0,VLOOKUP(N234,ProduktySlužby!$A$4:$C$100,2,FALSE))*O234++IF(P234="",0,VLOOKUP(P234,ProduktySlužby!$A$4:$C$100,2,FALSE))*Q234)</f>
        <v/>
      </c>
      <c r="S234" s="73" t="str">
        <f>IF(R234="","",R234+R234*ProduktySlužby!$B$1)</f>
        <v/>
      </c>
      <c r="T234" s="74" t="str">
        <f>IF(B234="","",VLOOKUP(B234,Zákazníci!$A$2:$M$1000,11,FALSE)&amp;", "&amp;VLOOKUP(B234,Zákazníci!$A$2:$M$1000,12,FALSE)&amp;", "&amp;VLOOKUP(B234,Zákazníci!$A$2:$M$1000,13,FALSE))</f>
        <v/>
      </c>
    </row>
    <row r="235" spans="1:20" ht="12.75">
      <c r="A235" s="65">
        <v>234</v>
      </c>
      <c r="B235" s="66"/>
      <c r="C235" s="66"/>
      <c r="D235" s="66"/>
      <c r="E235" s="66"/>
      <c r="F235" s="67"/>
      <c r="G235" s="70" t="str">
        <f t="shared" ca="1" si="0"/>
        <v/>
      </c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73" t="str">
        <f>IF(H235="","",VLOOKUP(H235,ProduktySlužby!$A$4:$C$100,2,FALSE)*I235+IF(J235="",0,VLOOKUP(J235,ProduktySlužby!$A$4:$C$100,2,FALSE))*K235+IF(L235="",0,VLOOKUP(L235,ProduktySlužby!$A$4:$C$100,2,FALSE))*M235++IF(N235="",0,VLOOKUP(N235,ProduktySlužby!$A$4:$C$100,2,FALSE))*O235++IF(P235="",0,VLOOKUP(P235,ProduktySlužby!$A$4:$C$100,2,FALSE))*Q235)</f>
        <v/>
      </c>
      <c r="S235" s="73" t="str">
        <f>IF(R235="","",R235+R235*ProduktySlužby!$B$1)</f>
        <v/>
      </c>
      <c r="T235" s="74" t="str">
        <f>IF(B235="","",VLOOKUP(B235,Zákazníci!$A$2:$M$1000,11,FALSE)&amp;", "&amp;VLOOKUP(B235,Zákazníci!$A$2:$M$1000,12,FALSE)&amp;", "&amp;VLOOKUP(B235,Zákazníci!$A$2:$M$1000,13,FALSE))</f>
        <v/>
      </c>
    </row>
    <row r="236" spans="1:20" ht="12.75">
      <c r="A236" s="65">
        <v>235</v>
      </c>
      <c r="B236" s="66"/>
      <c r="C236" s="66"/>
      <c r="D236" s="66"/>
      <c r="E236" s="66"/>
      <c r="F236" s="67"/>
      <c r="G236" s="70" t="str">
        <f t="shared" ca="1" si="0"/>
        <v/>
      </c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73" t="str">
        <f>IF(H236="","",VLOOKUP(H236,ProduktySlužby!$A$4:$C$100,2,FALSE)*I236+IF(J236="",0,VLOOKUP(J236,ProduktySlužby!$A$4:$C$100,2,FALSE))*K236+IF(L236="",0,VLOOKUP(L236,ProduktySlužby!$A$4:$C$100,2,FALSE))*M236++IF(N236="",0,VLOOKUP(N236,ProduktySlužby!$A$4:$C$100,2,FALSE))*O236++IF(P236="",0,VLOOKUP(P236,ProduktySlužby!$A$4:$C$100,2,FALSE))*Q236)</f>
        <v/>
      </c>
      <c r="S236" s="73" t="str">
        <f>IF(R236="","",R236+R236*ProduktySlužby!$B$1)</f>
        <v/>
      </c>
      <c r="T236" s="74" t="str">
        <f>IF(B236="","",VLOOKUP(B236,Zákazníci!$A$2:$M$1000,11,FALSE)&amp;", "&amp;VLOOKUP(B236,Zákazníci!$A$2:$M$1000,12,FALSE)&amp;", "&amp;VLOOKUP(B236,Zákazníci!$A$2:$M$1000,13,FALSE))</f>
        <v/>
      </c>
    </row>
    <row r="237" spans="1:20" ht="12.75">
      <c r="A237" s="65">
        <v>236</v>
      </c>
      <c r="B237" s="66"/>
      <c r="C237" s="66"/>
      <c r="D237" s="66"/>
      <c r="E237" s="66"/>
      <c r="F237" s="67"/>
      <c r="G237" s="70" t="str">
        <f t="shared" ca="1" si="0"/>
        <v/>
      </c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73" t="str">
        <f>IF(H237="","",VLOOKUP(H237,ProduktySlužby!$A$4:$C$100,2,FALSE)*I237+IF(J237="",0,VLOOKUP(J237,ProduktySlužby!$A$4:$C$100,2,FALSE))*K237+IF(L237="",0,VLOOKUP(L237,ProduktySlužby!$A$4:$C$100,2,FALSE))*M237++IF(N237="",0,VLOOKUP(N237,ProduktySlužby!$A$4:$C$100,2,FALSE))*O237++IF(P237="",0,VLOOKUP(P237,ProduktySlužby!$A$4:$C$100,2,FALSE))*Q237)</f>
        <v/>
      </c>
      <c r="S237" s="73" t="str">
        <f>IF(R237="","",R237+R237*ProduktySlužby!$B$1)</f>
        <v/>
      </c>
      <c r="T237" s="74" t="str">
        <f>IF(B237="","",VLOOKUP(B237,Zákazníci!$A$2:$M$1000,11,FALSE)&amp;", "&amp;VLOOKUP(B237,Zákazníci!$A$2:$M$1000,12,FALSE)&amp;", "&amp;VLOOKUP(B237,Zákazníci!$A$2:$M$1000,13,FALSE))</f>
        <v/>
      </c>
    </row>
    <row r="238" spans="1:20" ht="12.75">
      <c r="A238" s="65">
        <v>237</v>
      </c>
      <c r="B238" s="66"/>
      <c r="C238" s="66"/>
      <c r="D238" s="66"/>
      <c r="E238" s="66"/>
      <c r="F238" s="67"/>
      <c r="G238" s="70" t="str">
        <f t="shared" ca="1" si="0"/>
        <v/>
      </c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73" t="str">
        <f>IF(H238="","",VLOOKUP(H238,ProduktySlužby!$A$4:$C$100,2,FALSE)*I238+IF(J238="",0,VLOOKUP(J238,ProduktySlužby!$A$4:$C$100,2,FALSE))*K238+IF(L238="",0,VLOOKUP(L238,ProduktySlužby!$A$4:$C$100,2,FALSE))*M238++IF(N238="",0,VLOOKUP(N238,ProduktySlužby!$A$4:$C$100,2,FALSE))*O238++IF(P238="",0,VLOOKUP(P238,ProduktySlužby!$A$4:$C$100,2,FALSE))*Q238)</f>
        <v/>
      </c>
      <c r="S238" s="73" t="str">
        <f>IF(R238="","",R238+R238*ProduktySlužby!$B$1)</f>
        <v/>
      </c>
      <c r="T238" s="74" t="str">
        <f>IF(B238="","",VLOOKUP(B238,Zákazníci!$A$2:$M$1000,11,FALSE)&amp;", "&amp;VLOOKUP(B238,Zákazníci!$A$2:$M$1000,12,FALSE)&amp;", "&amp;VLOOKUP(B238,Zákazníci!$A$2:$M$1000,13,FALSE))</f>
        <v/>
      </c>
    </row>
    <row r="239" spans="1:20" ht="12.75">
      <c r="A239" s="65">
        <v>238</v>
      </c>
      <c r="B239" s="66"/>
      <c r="C239" s="66"/>
      <c r="D239" s="66"/>
      <c r="E239" s="66"/>
      <c r="F239" s="67"/>
      <c r="G239" s="70" t="str">
        <f t="shared" ca="1" si="0"/>
        <v/>
      </c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73" t="str">
        <f>IF(H239="","",VLOOKUP(H239,ProduktySlužby!$A$4:$C$100,2,FALSE)*I239+IF(J239="",0,VLOOKUP(J239,ProduktySlužby!$A$4:$C$100,2,FALSE))*K239+IF(L239="",0,VLOOKUP(L239,ProduktySlužby!$A$4:$C$100,2,FALSE))*M239++IF(N239="",0,VLOOKUP(N239,ProduktySlužby!$A$4:$C$100,2,FALSE))*O239++IF(P239="",0,VLOOKUP(P239,ProduktySlužby!$A$4:$C$100,2,FALSE))*Q239)</f>
        <v/>
      </c>
      <c r="S239" s="73" t="str">
        <f>IF(R239="","",R239+R239*ProduktySlužby!$B$1)</f>
        <v/>
      </c>
      <c r="T239" s="74" t="str">
        <f>IF(B239="","",VLOOKUP(B239,Zákazníci!$A$2:$M$1000,11,FALSE)&amp;", "&amp;VLOOKUP(B239,Zákazníci!$A$2:$M$1000,12,FALSE)&amp;", "&amp;VLOOKUP(B239,Zákazníci!$A$2:$M$1000,13,FALSE))</f>
        <v/>
      </c>
    </row>
    <row r="240" spans="1:20" ht="12.75">
      <c r="A240" s="65">
        <v>239</v>
      </c>
      <c r="B240" s="66"/>
      <c r="C240" s="66"/>
      <c r="D240" s="66"/>
      <c r="E240" s="66"/>
      <c r="F240" s="67"/>
      <c r="G240" s="70" t="str">
        <f t="shared" ca="1" si="0"/>
        <v/>
      </c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73" t="str">
        <f>IF(H240="","",VLOOKUP(H240,ProduktySlužby!$A$4:$C$100,2,FALSE)*I240+IF(J240="",0,VLOOKUP(J240,ProduktySlužby!$A$4:$C$100,2,FALSE))*K240+IF(L240="",0,VLOOKUP(L240,ProduktySlužby!$A$4:$C$100,2,FALSE))*M240++IF(N240="",0,VLOOKUP(N240,ProduktySlužby!$A$4:$C$100,2,FALSE))*O240++IF(P240="",0,VLOOKUP(P240,ProduktySlužby!$A$4:$C$100,2,FALSE))*Q240)</f>
        <v/>
      </c>
      <c r="S240" s="73" t="str">
        <f>IF(R240="","",R240+R240*ProduktySlužby!$B$1)</f>
        <v/>
      </c>
      <c r="T240" s="74" t="str">
        <f>IF(B240="","",VLOOKUP(B240,Zákazníci!$A$2:$M$1000,11,FALSE)&amp;", "&amp;VLOOKUP(B240,Zákazníci!$A$2:$M$1000,12,FALSE)&amp;", "&amp;VLOOKUP(B240,Zákazníci!$A$2:$M$1000,13,FALSE))</f>
        <v/>
      </c>
    </row>
    <row r="241" spans="1:20" ht="12.75">
      <c r="A241" s="65">
        <v>240</v>
      </c>
      <c r="B241" s="66"/>
      <c r="C241" s="66"/>
      <c r="D241" s="66"/>
      <c r="E241" s="66"/>
      <c r="F241" s="67"/>
      <c r="G241" s="70" t="str">
        <f t="shared" ca="1" si="0"/>
        <v/>
      </c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73" t="str">
        <f>IF(H241="","",VLOOKUP(H241,ProduktySlužby!$A$4:$C$100,2,FALSE)*I241+IF(J241="",0,VLOOKUP(J241,ProduktySlužby!$A$4:$C$100,2,FALSE))*K241+IF(L241="",0,VLOOKUP(L241,ProduktySlužby!$A$4:$C$100,2,FALSE))*M241++IF(N241="",0,VLOOKUP(N241,ProduktySlužby!$A$4:$C$100,2,FALSE))*O241++IF(P241="",0,VLOOKUP(P241,ProduktySlužby!$A$4:$C$100,2,FALSE))*Q241)</f>
        <v/>
      </c>
      <c r="S241" s="73" t="str">
        <f>IF(R241="","",R241+R241*ProduktySlužby!$B$1)</f>
        <v/>
      </c>
      <c r="T241" s="74" t="str">
        <f>IF(B241="","",VLOOKUP(B241,Zákazníci!$A$2:$M$1000,11,FALSE)&amp;", "&amp;VLOOKUP(B241,Zákazníci!$A$2:$M$1000,12,FALSE)&amp;", "&amp;VLOOKUP(B241,Zákazníci!$A$2:$M$1000,13,FALSE))</f>
        <v/>
      </c>
    </row>
    <row r="242" spans="1:20" ht="12.75">
      <c r="A242" s="65">
        <v>241</v>
      </c>
      <c r="B242" s="66"/>
      <c r="C242" s="66"/>
      <c r="D242" s="66"/>
      <c r="E242" s="66"/>
      <c r="F242" s="67"/>
      <c r="G242" s="70" t="str">
        <f t="shared" ca="1" si="0"/>
        <v/>
      </c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73" t="str">
        <f>IF(H242="","",VLOOKUP(H242,ProduktySlužby!$A$4:$C$100,2,FALSE)*I242+IF(J242="",0,VLOOKUP(J242,ProduktySlužby!$A$4:$C$100,2,FALSE))*K242+IF(L242="",0,VLOOKUP(L242,ProduktySlužby!$A$4:$C$100,2,FALSE))*M242++IF(N242="",0,VLOOKUP(N242,ProduktySlužby!$A$4:$C$100,2,FALSE))*O242++IF(P242="",0,VLOOKUP(P242,ProduktySlužby!$A$4:$C$100,2,FALSE))*Q242)</f>
        <v/>
      </c>
      <c r="S242" s="73" t="str">
        <f>IF(R242="","",R242+R242*ProduktySlužby!$B$1)</f>
        <v/>
      </c>
      <c r="T242" s="74" t="str">
        <f>IF(B242="","",VLOOKUP(B242,Zákazníci!$A$2:$M$1000,11,FALSE)&amp;", "&amp;VLOOKUP(B242,Zákazníci!$A$2:$M$1000,12,FALSE)&amp;", "&amp;VLOOKUP(B242,Zákazníci!$A$2:$M$1000,13,FALSE))</f>
        <v/>
      </c>
    </row>
    <row r="243" spans="1:20" ht="12.75">
      <c r="A243" s="65">
        <v>242</v>
      </c>
      <c r="B243" s="66"/>
      <c r="C243" s="66"/>
      <c r="D243" s="66"/>
      <c r="E243" s="66"/>
      <c r="F243" s="67"/>
      <c r="G243" s="70" t="str">
        <f t="shared" ca="1" si="0"/>
        <v/>
      </c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73" t="str">
        <f>IF(H243="","",VLOOKUP(H243,ProduktySlužby!$A$4:$C$100,2,FALSE)*I243+IF(J243="",0,VLOOKUP(J243,ProduktySlužby!$A$4:$C$100,2,FALSE))*K243+IF(L243="",0,VLOOKUP(L243,ProduktySlužby!$A$4:$C$100,2,FALSE))*M243++IF(N243="",0,VLOOKUP(N243,ProduktySlužby!$A$4:$C$100,2,FALSE))*O243++IF(P243="",0,VLOOKUP(P243,ProduktySlužby!$A$4:$C$100,2,FALSE))*Q243)</f>
        <v/>
      </c>
      <c r="S243" s="73" t="str">
        <f>IF(R243="","",R243+R243*ProduktySlužby!$B$1)</f>
        <v/>
      </c>
      <c r="T243" s="74" t="str">
        <f>IF(B243="","",VLOOKUP(B243,Zákazníci!$A$2:$M$1000,11,FALSE)&amp;", "&amp;VLOOKUP(B243,Zákazníci!$A$2:$M$1000,12,FALSE)&amp;", "&amp;VLOOKUP(B243,Zákazníci!$A$2:$M$1000,13,FALSE))</f>
        <v/>
      </c>
    </row>
    <row r="244" spans="1:20" ht="12.75">
      <c r="A244" s="65">
        <v>243</v>
      </c>
      <c r="B244" s="66"/>
      <c r="C244" s="66"/>
      <c r="D244" s="66"/>
      <c r="E244" s="66"/>
      <c r="F244" s="67"/>
      <c r="G244" s="70" t="str">
        <f t="shared" ca="1" si="0"/>
        <v/>
      </c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73" t="str">
        <f>IF(H244="","",VLOOKUP(H244,ProduktySlužby!$A$4:$C$100,2,FALSE)*I244+IF(J244="",0,VLOOKUP(J244,ProduktySlužby!$A$4:$C$100,2,FALSE))*K244+IF(L244="",0,VLOOKUP(L244,ProduktySlužby!$A$4:$C$100,2,FALSE))*M244++IF(N244="",0,VLOOKUP(N244,ProduktySlužby!$A$4:$C$100,2,FALSE))*O244++IF(P244="",0,VLOOKUP(P244,ProduktySlužby!$A$4:$C$100,2,FALSE))*Q244)</f>
        <v/>
      </c>
      <c r="S244" s="73" t="str">
        <f>IF(R244="","",R244+R244*ProduktySlužby!$B$1)</f>
        <v/>
      </c>
      <c r="T244" s="74" t="str">
        <f>IF(B244="","",VLOOKUP(B244,Zákazníci!$A$2:$M$1000,11,FALSE)&amp;", "&amp;VLOOKUP(B244,Zákazníci!$A$2:$M$1000,12,FALSE)&amp;", "&amp;VLOOKUP(B244,Zákazníci!$A$2:$M$1000,13,FALSE))</f>
        <v/>
      </c>
    </row>
    <row r="245" spans="1:20" ht="12.75">
      <c r="A245" s="65">
        <v>244</v>
      </c>
      <c r="B245" s="66"/>
      <c r="C245" s="66"/>
      <c r="D245" s="66"/>
      <c r="E245" s="66"/>
      <c r="F245" s="67"/>
      <c r="G245" s="70" t="str">
        <f t="shared" ca="1" si="0"/>
        <v/>
      </c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73" t="str">
        <f>IF(H245="","",VLOOKUP(H245,ProduktySlužby!$A$4:$C$100,2,FALSE)*I245+IF(J245="",0,VLOOKUP(J245,ProduktySlužby!$A$4:$C$100,2,FALSE))*K245+IF(L245="",0,VLOOKUP(L245,ProduktySlužby!$A$4:$C$100,2,FALSE))*M245++IF(N245="",0,VLOOKUP(N245,ProduktySlužby!$A$4:$C$100,2,FALSE))*O245++IF(P245="",0,VLOOKUP(P245,ProduktySlužby!$A$4:$C$100,2,FALSE))*Q245)</f>
        <v/>
      </c>
      <c r="S245" s="73" t="str">
        <f>IF(R245="","",R245+R245*ProduktySlužby!$B$1)</f>
        <v/>
      </c>
      <c r="T245" s="74" t="str">
        <f>IF(B245="","",VLOOKUP(B245,Zákazníci!$A$2:$M$1000,11,FALSE)&amp;", "&amp;VLOOKUP(B245,Zákazníci!$A$2:$M$1000,12,FALSE)&amp;", "&amp;VLOOKUP(B245,Zákazníci!$A$2:$M$1000,13,FALSE))</f>
        <v/>
      </c>
    </row>
    <row r="246" spans="1:20" ht="12.75">
      <c r="A246" s="65">
        <v>245</v>
      </c>
      <c r="B246" s="66"/>
      <c r="C246" s="66"/>
      <c r="D246" s="66"/>
      <c r="E246" s="66"/>
      <c r="F246" s="67"/>
      <c r="G246" s="70" t="str">
        <f t="shared" ca="1" si="0"/>
        <v/>
      </c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73" t="str">
        <f>IF(H246="","",VLOOKUP(H246,ProduktySlužby!$A$4:$C$100,2,FALSE)*I246+IF(J246="",0,VLOOKUP(J246,ProduktySlužby!$A$4:$C$100,2,FALSE))*K246+IF(L246="",0,VLOOKUP(L246,ProduktySlužby!$A$4:$C$100,2,FALSE))*M246++IF(N246="",0,VLOOKUP(N246,ProduktySlužby!$A$4:$C$100,2,FALSE))*O246++IF(P246="",0,VLOOKUP(P246,ProduktySlužby!$A$4:$C$100,2,FALSE))*Q246)</f>
        <v/>
      </c>
      <c r="S246" s="73" t="str">
        <f>IF(R246="","",R246+R246*ProduktySlužby!$B$1)</f>
        <v/>
      </c>
      <c r="T246" s="74" t="str">
        <f>IF(B246="","",VLOOKUP(B246,Zákazníci!$A$2:$M$1000,11,FALSE)&amp;", "&amp;VLOOKUP(B246,Zákazníci!$A$2:$M$1000,12,FALSE)&amp;", "&amp;VLOOKUP(B246,Zákazníci!$A$2:$M$1000,13,FALSE))</f>
        <v/>
      </c>
    </row>
    <row r="247" spans="1:20" ht="12.75">
      <c r="A247" s="65">
        <v>246</v>
      </c>
      <c r="B247" s="66"/>
      <c r="C247" s="66"/>
      <c r="D247" s="66"/>
      <c r="E247" s="66"/>
      <c r="F247" s="67"/>
      <c r="G247" s="70" t="str">
        <f t="shared" ca="1" si="0"/>
        <v/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73" t="str">
        <f>IF(H247="","",VLOOKUP(H247,ProduktySlužby!$A$4:$C$100,2,FALSE)*I247+IF(J247="",0,VLOOKUP(J247,ProduktySlužby!$A$4:$C$100,2,FALSE))*K247+IF(L247="",0,VLOOKUP(L247,ProduktySlužby!$A$4:$C$100,2,FALSE))*M247++IF(N247="",0,VLOOKUP(N247,ProduktySlužby!$A$4:$C$100,2,FALSE))*O247++IF(P247="",0,VLOOKUP(P247,ProduktySlužby!$A$4:$C$100,2,FALSE))*Q247)</f>
        <v/>
      </c>
      <c r="S247" s="73" t="str">
        <f>IF(R247="","",R247+R247*ProduktySlužby!$B$1)</f>
        <v/>
      </c>
      <c r="T247" s="74" t="str">
        <f>IF(B247="","",VLOOKUP(B247,Zákazníci!$A$2:$M$1000,11,FALSE)&amp;", "&amp;VLOOKUP(B247,Zákazníci!$A$2:$M$1000,12,FALSE)&amp;", "&amp;VLOOKUP(B247,Zákazníci!$A$2:$M$1000,13,FALSE))</f>
        <v/>
      </c>
    </row>
    <row r="248" spans="1:20" ht="12.75">
      <c r="A248" s="65">
        <v>247</v>
      </c>
      <c r="B248" s="66"/>
      <c r="C248" s="66"/>
      <c r="D248" s="66"/>
      <c r="E248" s="66"/>
      <c r="F248" s="67"/>
      <c r="G248" s="70" t="str">
        <f t="shared" ca="1" si="0"/>
        <v/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73" t="str">
        <f>IF(H248="","",VLOOKUP(H248,ProduktySlužby!$A$4:$C$100,2,FALSE)*I248+IF(J248="",0,VLOOKUP(J248,ProduktySlužby!$A$4:$C$100,2,FALSE))*K248+IF(L248="",0,VLOOKUP(L248,ProduktySlužby!$A$4:$C$100,2,FALSE))*M248++IF(N248="",0,VLOOKUP(N248,ProduktySlužby!$A$4:$C$100,2,FALSE))*O248++IF(P248="",0,VLOOKUP(P248,ProduktySlužby!$A$4:$C$100,2,FALSE))*Q248)</f>
        <v/>
      </c>
      <c r="S248" s="73" t="str">
        <f>IF(R248="","",R248+R248*ProduktySlužby!$B$1)</f>
        <v/>
      </c>
      <c r="T248" s="74" t="str">
        <f>IF(B248="","",VLOOKUP(B248,Zákazníci!$A$2:$M$1000,11,FALSE)&amp;", "&amp;VLOOKUP(B248,Zákazníci!$A$2:$M$1000,12,FALSE)&amp;", "&amp;VLOOKUP(B248,Zákazníci!$A$2:$M$1000,13,FALSE))</f>
        <v/>
      </c>
    </row>
    <row r="249" spans="1:20" ht="12.75">
      <c r="A249" s="65">
        <v>248</v>
      </c>
      <c r="B249" s="66"/>
      <c r="C249" s="66"/>
      <c r="D249" s="66"/>
      <c r="E249" s="66"/>
      <c r="F249" s="67"/>
      <c r="G249" s="70" t="str">
        <f t="shared" ca="1" si="0"/>
        <v/>
      </c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73" t="str">
        <f>IF(H249="","",VLOOKUP(H249,ProduktySlužby!$A$4:$C$100,2,FALSE)*I249+IF(J249="",0,VLOOKUP(J249,ProduktySlužby!$A$4:$C$100,2,FALSE))*K249+IF(L249="",0,VLOOKUP(L249,ProduktySlužby!$A$4:$C$100,2,FALSE))*M249++IF(N249="",0,VLOOKUP(N249,ProduktySlužby!$A$4:$C$100,2,FALSE))*O249++IF(P249="",0,VLOOKUP(P249,ProduktySlužby!$A$4:$C$100,2,FALSE))*Q249)</f>
        <v/>
      </c>
      <c r="S249" s="73" t="str">
        <f>IF(R249="","",R249+R249*ProduktySlužby!$B$1)</f>
        <v/>
      </c>
      <c r="T249" s="74" t="str">
        <f>IF(B249="","",VLOOKUP(B249,Zákazníci!$A$2:$M$1000,11,FALSE)&amp;", "&amp;VLOOKUP(B249,Zákazníci!$A$2:$M$1000,12,FALSE)&amp;", "&amp;VLOOKUP(B249,Zákazníci!$A$2:$M$1000,13,FALSE))</f>
        <v/>
      </c>
    </row>
    <row r="250" spans="1:20" ht="12.75">
      <c r="A250" s="65">
        <v>249</v>
      </c>
      <c r="B250" s="66"/>
      <c r="C250" s="66"/>
      <c r="D250" s="66"/>
      <c r="E250" s="66"/>
      <c r="F250" s="67"/>
      <c r="G250" s="70" t="str">
        <f t="shared" ca="1" si="0"/>
        <v/>
      </c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73" t="str">
        <f>IF(H250="","",VLOOKUP(H250,ProduktySlužby!$A$4:$C$100,2,FALSE)*I250+IF(J250="",0,VLOOKUP(J250,ProduktySlužby!$A$4:$C$100,2,FALSE))*K250+IF(L250="",0,VLOOKUP(L250,ProduktySlužby!$A$4:$C$100,2,FALSE))*M250++IF(N250="",0,VLOOKUP(N250,ProduktySlužby!$A$4:$C$100,2,FALSE))*O250++IF(P250="",0,VLOOKUP(P250,ProduktySlužby!$A$4:$C$100,2,FALSE))*Q250)</f>
        <v/>
      </c>
      <c r="S250" s="73" t="str">
        <f>IF(R250="","",R250+R250*ProduktySlužby!$B$1)</f>
        <v/>
      </c>
      <c r="T250" s="74" t="str">
        <f>IF(B250="","",VLOOKUP(B250,Zákazníci!$A$2:$M$1000,11,FALSE)&amp;", "&amp;VLOOKUP(B250,Zákazníci!$A$2:$M$1000,12,FALSE)&amp;", "&amp;VLOOKUP(B250,Zákazníci!$A$2:$M$1000,13,FALSE))</f>
        <v/>
      </c>
    </row>
    <row r="251" spans="1:20" ht="12.75">
      <c r="A251" s="65">
        <v>250</v>
      </c>
      <c r="B251" s="66"/>
      <c r="C251" s="66"/>
      <c r="D251" s="66"/>
      <c r="E251" s="66"/>
      <c r="F251" s="67"/>
      <c r="G251" s="70" t="str">
        <f t="shared" ca="1" si="0"/>
        <v/>
      </c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73" t="str">
        <f>IF(H251="","",VLOOKUP(H251,ProduktySlužby!$A$4:$C$100,2,FALSE)*I251+IF(J251="",0,VLOOKUP(J251,ProduktySlužby!$A$4:$C$100,2,FALSE))*K251+IF(L251="",0,VLOOKUP(L251,ProduktySlužby!$A$4:$C$100,2,FALSE))*M251++IF(N251="",0,VLOOKUP(N251,ProduktySlužby!$A$4:$C$100,2,FALSE))*O251++IF(P251="",0,VLOOKUP(P251,ProduktySlužby!$A$4:$C$100,2,FALSE))*Q251)</f>
        <v/>
      </c>
      <c r="S251" s="73" t="str">
        <f>IF(R251="","",R251+R251*ProduktySlužby!$B$1)</f>
        <v/>
      </c>
      <c r="T251" s="74" t="str">
        <f>IF(B251="","",VLOOKUP(B251,Zákazníci!$A$2:$M$1000,11,FALSE)&amp;", "&amp;VLOOKUP(B251,Zákazníci!$A$2:$M$1000,12,FALSE)&amp;", "&amp;VLOOKUP(B251,Zákazníci!$A$2:$M$1000,13,FALSE))</f>
        <v/>
      </c>
    </row>
    <row r="252" spans="1:20" ht="12.75">
      <c r="A252" s="65">
        <v>251</v>
      </c>
      <c r="B252" s="66"/>
      <c r="C252" s="66"/>
      <c r="D252" s="66"/>
      <c r="E252" s="66"/>
      <c r="F252" s="67"/>
      <c r="G252" s="70" t="str">
        <f t="shared" ca="1" si="0"/>
        <v/>
      </c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73" t="str">
        <f>IF(H252="","",VLOOKUP(H252,ProduktySlužby!$A$4:$C$100,2,FALSE)*I252+IF(J252="",0,VLOOKUP(J252,ProduktySlužby!$A$4:$C$100,2,FALSE))*K252+IF(L252="",0,VLOOKUP(L252,ProduktySlužby!$A$4:$C$100,2,FALSE))*M252++IF(N252="",0,VLOOKUP(N252,ProduktySlužby!$A$4:$C$100,2,FALSE))*O252++IF(P252="",0,VLOOKUP(P252,ProduktySlužby!$A$4:$C$100,2,FALSE))*Q252)</f>
        <v/>
      </c>
      <c r="S252" s="73" t="str">
        <f>IF(R252="","",R252+R252*ProduktySlužby!$B$1)</f>
        <v/>
      </c>
      <c r="T252" s="74" t="str">
        <f>IF(B252="","",VLOOKUP(B252,Zákazníci!$A$2:$M$1000,11,FALSE)&amp;", "&amp;VLOOKUP(B252,Zákazníci!$A$2:$M$1000,12,FALSE)&amp;", "&amp;VLOOKUP(B252,Zákazníci!$A$2:$M$1000,13,FALSE))</f>
        <v/>
      </c>
    </row>
    <row r="253" spans="1:20" ht="12.75">
      <c r="A253" s="65">
        <v>252</v>
      </c>
      <c r="B253" s="66"/>
      <c r="C253" s="66"/>
      <c r="D253" s="66"/>
      <c r="E253" s="66"/>
      <c r="F253" s="67"/>
      <c r="G253" s="70" t="str">
        <f t="shared" ca="1" si="0"/>
        <v/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73" t="str">
        <f>IF(H253="","",VLOOKUP(H253,ProduktySlužby!$A$4:$C$100,2,FALSE)*I253+IF(J253="",0,VLOOKUP(J253,ProduktySlužby!$A$4:$C$100,2,FALSE))*K253+IF(L253="",0,VLOOKUP(L253,ProduktySlužby!$A$4:$C$100,2,FALSE))*M253++IF(N253="",0,VLOOKUP(N253,ProduktySlužby!$A$4:$C$100,2,FALSE))*O253++IF(P253="",0,VLOOKUP(P253,ProduktySlužby!$A$4:$C$100,2,FALSE))*Q253)</f>
        <v/>
      </c>
      <c r="S253" s="73" t="str">
        <f>IF(R253="","",R253+R253*ProduktySlužby!$B$1)</f>
        <v/>
      </c>
      <c r="T253" s="74" t="str">
        <f>IF(B253="","",VLOOKUP(B253,Zákazníci!$A$2:$M$1000,11,FALSE)&amp;", "&amp;VLOOKUP(B253,Zákazníci!$A$2:$M$1000,12,FALSE)&amp;", "&amp;VLOOKUP(B253,Zákazníci!$A$2:$M$1000,13,FALSE))</f>
        <v/>
      </c>
    </row>
    <row r="254" spans="1:20" ht="12.75">
      <c r="A254" s="65">
        <v>253</v>
      </c>
      <c r="B254" s="66"/>
      <c r="C254" s="66"/>
      <c r="D254" s="66"/>
      <c r="E254" s="66"/>
      <c r="F254" s="67"/>
      <c r="G254" s="70" t="str">
        <f t="shared" ca="1" si="0"/>
        <v/>
      </c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73" t="str">
        <f>IF(H254="","",VLOOKUP(H254,ProduktySlužby!$A$4:$C$100,2,FALSE)*I254+IF(J254="",0,VLOOKUP(J254,ProduktySlužby!$A$4:$C$100,2,FALSE))*K254+IF(L254="",0,VLOOKUP(L254,ProduktySlužby!$A$4:$C$100,2,FALSE))*M254++IF(N254="",0,VLOOKUP(N254,ProduktySlužby!$A$4:$C$100,2,FALSE))*O254++IF(P254="",0,VLOOKUP(P254,ProduktySlužby!$A$4:$C$100,2,FALSE))*Q254)</f>
        <v/>
      </c>
      <c r="S254" s="73" t="str">
        <f>IF(R254="","",R254+R254*ProduktySlužby!$B$1)</f>
        <v/>
      </c>
      <c r="T254" s="74" t="str">
        <f>IF(B254="","",VLOOKUP(B254,Zákazníci!$A$2:$M$1000,11,FALSE)&amp;", "&amp;VLOOKUP(B254,Zákazníci!$A$2:$M$1000,12,FALSE)&amp;", "&amp;VLOOKUP(B254,Zákazníci!$A$2:$M$1000,13,FALSE))</f>
        <v/>
      </c>
    </row>
    <row r="255" spans="1:20" ht="12.75">
      <c r="A255" s="65">
        <v>254</v>
      </c>
      <c r="B255" s="66"/>
      <c r="C255" s="66"/>
      <c r="D255" s="66"/>
      <c r="E255" s="66"/>
      <c r="F255" s="67"/>
      <c r="G255" s="70" t="str">
        <f t="shared" ca="1" si="0"/>
        <v/>
      </c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73" t="str">
        <f>IF(H255="","",VLOOKUP(H255,ProduktySlužby!$A$4:$C$100,2,FALSE)*I255+IF(J255="",0,VLOOKUP(J255,ProduktySlužby!$A$4:$C$100,2,FALSE))*K255+IF(L255="",0,VLOOKUP(L255,ProduktySlužby!$A$4:$C$100,2,FALSE))*M255++IF(N255="",0,VLOOKUP(N255,ProduktySlužby!$A$4:$C$100,2,FALSE))*O255++IF(P255="",0,VLOOKUP(P255,ProduktySlužby!$A$4:$C$100,2,FALSE))*Q255)</f>
        <v/>
      </c>
      <c r="S255" s="73" t="str">
        <f>IF(R255="","",R255+R255*ProduktySlužby!$B$1)</f>
        <v/>
      </c>
      <c r="T255" s="74" t="str">
        <f>IF(B255="","",VLOOKUP(B255,Zákazníci!$A$2:$M$1000,11,FALSE)&amp;", "&amp;VLOOKUP(B255,Zákazníci!$A$2:$M$1000,12,FALSE)&amp;", "&amp;VLOOKUP(B255,Zákazníci!$A$2:$M$1000,13,FALSE))</f>
        <v/>
      </c>
    </row>
    <row r="256" spans="1:20" ht="12.75">
      <c r="A256" s="65">
        <v>255</v>
      </c>
      <c r="B256" s="66"/>
      <c r="C256" s="66"/>
      <c r="D256" s="66"/>
      <c r="E256" s="66"/>
      <c r="F256" s="67"/>
      <c r="G256" s="70" t="str">
        <f t="shared" ca="1" si="0"/>
        <v/>
      </c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73" t="str">
        <f>IF(H256="","",VLOOKUP(H256,ProduktySlužby!$A$4:$C$100,2,FALSE)*I256+IF(J256="",0,VLOOKUP(J256,ProduktySlužby!$A$4:$C$100,2,FALSE))*K256+IF(L256="",0,VLOOKUP(L256,ProduktySlužby!$A$4:$C$100,2,FALSE))*M256++IF(N256="",0,VLOOKUP(N256,ProduktySlužby!$A$4:$C$100,2,FALSE))*O256++IF(P256="",0,VLOOKUP(P256,ProduktySlužby!$A$4:$C$100,2,FALSE))*Q256)</f>
        <v/>
      </c>
      <c r="S256" s="73" t="str">
        <f>IF(R256="","",R256+R256*ProduktySlužby!$B$1)</f>
        <v/>
      </c>
      <c r="T256" s="74" t="str">
        <f>IF(B256="","",VLOOKUP(B256,Zákazníci!$A$2:$M$1000,11,FALSE)&amp;", "&amp;VLOOKUP(B256,Zákazníci!$A$2:$M$1000,12,FALSE)&amp;", "&amp;VLOOKUP(B256,Zákazníci!$A$2:$M$1000,13,FALSE))</f>
        <v/>
      </c>
    </row>
    <row r="257" spans="1:20" ht="12.75">
      <c r="A257" s="65">
        <v>256</v>
      </c>
      <c r="B257" s="66"/>
      <c r="C257" s="66"/>
      <c r="D257" s="66"/>
      <c r="E257" s="66"/>
      <c r="F257" s="67"/>
      <c r="G257" s="70" t="str">
        <f t="shared" ca="1" si="0"/>
        <v/>
      </c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73" t="str">
        <f>IF(H257="","",VLOOKUP(H257,ProduktySlužby!$A$4:$C$100,2,FALSE)*I257+IF(J257="",0,VLOOKUP(J257,ProduktySlužby!$A$4:$C$100,2,FALSE))*K257+IF(L257="",0,VLOOKUP(L257,ProduktySlužby!$A$4:$C$100,2,FALSE))*M257++IF(N257="",0,VLOOKUP(N257,ProduktySlužby!$A$4:$C$100,2,FALSE))*O257++IF(P257="",0,VLOOKUP(P257,ProduktySlužby!$A$4:$C$100,2,FALSE))*Q257)</f>
        <v/>
      </c>
      <c r="S257" s="73" t="str">
        <f>IF(R257="","",R257+R257*ProduktySlužby!$B$1)</f>
        <v/>
      </c>
      <c r="T257" s="74" t="str">
        <f>IF(B257="","",VLOOKUP(B257,Zákazníci!$A$2:$M$1000,11,FALSE)&amp;", "&amp;VLOOKUP(B257,Zákazníci!$A$2:$M$1000,12,FALSE)&amp;", "&amp;VLOOKUP(B257,Zákazníci!$A$2:$M$1000,13,FALSE))</f>
        <v/>
      </c>
    </row>
    <row r="258" spans="1:20" ht="12.75">
      <c r="A258" s="65">
        <v>257</v>
      </c>
      <c r="B258" s="66"/>
      <c r="C258" s="66"/>
      <c r="D258" s="66"/>
      <c r="E258" s="66"/>
      <c r="F258" s="67"/>
      <c r="G258" s="70" t="str">
        <f t="shared" ca="1" si="0"/>
        <v/>
      </c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73" t="str">
        <f>IF(H258="","",VLOOKUP(H258,ProduktySlužby!$A$4:$C$100,2,FALSE)*I258+IF(J258="",0,VLOOKUP(J258,ProduktySlužby!$A$4:$C$100,2,FALSE))*K258+IF(L258="",0,VLOOKUP(L258,ProduktySlužby!$A$4:$C$100,2,FALSE))*M258++IF(N258="",0,VLOOKUP(N258,ProduktySlužby!$A$4:$C$100,2,FALSE))*O258++IF(P258="",0,VLOOKUP(P258,ProduktySlužby!$A$4:$C$100,2,FALSE))*Q258)</f>
        <v/>
      </c>
      <c r="S258" s="73" t="str">
        <f>IF(R258="","",R258+R258*ProduktySlužby!$B$1)</f>
        <v/>
      </c>
      <c r="T258" s="74" t="str">
        <f>IF(B258="","",VLOOKUP(B258,Zákazníci!$A$2:$M$1000,11,FALSE)&amp;", "&amp;VLOOKUP(B258,Zákazníci!$A$2:$M$1000,12,FALSE)&amp;", "&amp;VLOOKUP(B258,Zákazníci!$A$2:$M$1000,13,FALSE))</f>
        <v/>
      </c>
    </row>
    <row r="259" spans="1:20" ht="12.75">
      <c r="A259" s="65">
        <v>258</v>
      </c>
      <c r="B259" s="66"/>
      <c r="C259" s="66"/>
      <c r="D259" s="66"/>
      <c r="E259" s="66"/>
      <c r="F259" s="67"/>
      <c r="G259" s="70" t="str">
        <f t="shared" ca="1" si="0"/>
        <v/>
      </c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73" t="str">
        <f>IF(H259="","",VLOOKUP(H259,ProduktySlužby!$A$4:$C$100,2,FALSE)*I259+IF(J259="",0,VLOOKUP(J259,ProduktySlužby!$A$4:$C$100,2,FALSE))*K259+IF(L259="",0,VLOOKUP(L259,ProduktySlužby!$A$4:$C$100,2,FALSE))*M259++IF(N259="",0,VLOOKUP(N259,ProduktySlužby!$A$4:$C$100,2,FALSE))*O259++IF(P259="",0,VLOOKUP(P259,ProduktySlužby!$A$4:$C$100,2,FALSE))*Q259)</f>
        <v/>
      </c>
      <c r="S259" s="73" t="str">
        <f>IF(R259="","",R259+R259*ProduktySlužby!$B$1)</f>
        <v/>
      </c>
      <c r="T259" s="74" t="str">
        <f>IF(B259="","",VLOOKUP(B259,Zákazníci!$A$2:$M$1000,11,FALSE)&amp;", "&amp;VLOOKUP(B259,Zákazníci!$A$2:$M$1000,12,FALSE)&amp;", "&amp;VLOOKUP(B259,Zákazníci!$A$2:$M$1000,13,FALSE))</f>
        <v/>
      </c>
    </row>
    <row r="260" spans="1:20" ht="12.75">
      <c r="A260" s="65">
        <v>259</v>
      </c>
      <c r="B260" s="66"/>
      <c r="C260" s="66"/>
      <c r="D260" s="66"/>
      <c r="E260" s="66"/>
      <c r="F260" s="67"/>
      <c r="G260" s="70" t="str">
        <f t="shared" ca="1" si="0"/>
        <v/>
      </c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73" t="str">
        <f>IF(H260="","",VLOOKUP(H260,ProduktySlužby!$A$4:$C$100,2,FALSE)*I260+IF(J260="",0,VLOOKUP(J260,ProduktySlužby!$A$4:$C$100,2,FALSE))*K260+IF(L260="",0,VLOOKUP(L260,ProduktySlužby!$A$4:$C$100,2,FALSE))*M260++IF(N260="",0,VLOOKUP(N260,ProduktySlužby!$A$4:$C$100,2,FALSE))*O260++IF(P260="",0,VLOOKUP(P260,ProduktySlužby!$A$4:$C$100,2,FALSE))*Q260)</f>
        <v/>
      </c>
      <c r="S260" s="73" t="str">
        <f>IF(R260="","",R260+R260*ProduktySlužby!$B$1)</f>
        <v/>
      </c>
      <c r="T260" s="74" t="str">
        <f>IF(B260="","",VLOOKUP(B260,Zákazníci!$A$2:$M$1000,11,FALSE)&amp;", "&amp;VLOOKUP(B260,Zákazníci!$A$2:$M$1000,12,FALSE)&amp;", "&amp;VLOOKUP(B260,Zákazníci!$A$2:$M$1000,13,FALSE))</f>
        <v/>
      </c>
    </row>
    <row r="261" spans="1:20" ht="12.75">
      <c r="A261" s="65">
        <v>260</v>
      </c>
      <c r="B261" s="66"/>
      <c r="C261" s="66"/>
      <c r="D261" s="66"/>
      <c r="E261" s="66"/>
      <c r="F261" s="67"/>
      <c r="G261" s="70" t="str">
        <f t="shared" ca="1" si="0"/>
        <v/>
      </c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73" t="str">
        <f>IF(H261="","",VLOOKUP(H261,ProduktySlužby!$A$4:$C$100,2,FALSE)*I261+IF(J261="",0,VLOOKUP(J261,ProduktySlužby!$A$4:$C$100,2,FALSE))*K261+IF(L261="",0,VLOOKUP(L261,ProduktySlužby!$A$4:$C$100,2,FALSE))*M261++IF(N261="",0,VLOOKUP(N261,ProduktySlužby!$A$4:$C$100,2,FALSE))*O261++IF(P261="",0,VLOOKUP(P261,ProduktySlužby!$A$4:$C$100,2,FALSE))*Q261)</f>
        <v/>
      </c>
      <c r="S261" s="73" t="str">
        <f>IF(R261="","",R261+R261*ProduktySlužby!$B$1)</f>
        <v/>
      </c>
      <c r="T261" s="74" t="str">
        <f>IF(B261="","",VLOOKUP(B261,Zákazníci!$A$2:$M$1000,11,FALSE)&amp;", "&amp;VLOOKUP(B261,Zákazníci!$A$2:$M$1000,12,FALSE)&amp;", "&amp;VLOOKUP(B261,Zákazníci!$A$2:$M$1000,13,FALSE))</f>
        <v/>
      </c>
    </row>
    <row r="262" spans="1:20" ht="12.75">
      <c r="A262" s="65">
        <v>261</v>
      </c>
      <c r="B262" s="66"/>
      <c r="C262" s="66"/>
      <c r="D262" s="66"/>
      <c r="E262" s="66"/>
      <c r="F262" s="67"/>
      <c r="G262" s="70" t="str">
        <f t="shared" ca="1" si="0"/>
        <v/>
      </c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73" t="str">
        <f>IF(H262="","",VLOOKUP(H262,ProduktySlužby!$A$4:$C$100,2,FALSE)*I262+IF(J262="",0,VLOOKUP(J262,ProduktySlužby!$A$4:$C$100,2,FALSE))*K262+IF(L262="",0,VLOOKUP(L262,ProduktySlužby!$A$4:$C$100,2,FALSE))*M262++IF(N262="",0,VLOOKUP(N262,ProduktySlužby!$A$4:$C$100,2,FALSE))*O262++IF(P262="",0,VLOOKUP(P262,ProduktySlužby!$A$4:$C$100,2,FALSE))*Q262)</f>
        <v/>
      </c>
      <c r="S262" s="73" t="str">
        <f>IF(R262="","",R262+R262*ProduktySlužby!$B$1)</f>
        <v/>
      </c>
      <c r="T262" s="74" t="str">
        <f>IF(B262="","",VLOOKUP(B262,Zákazníci!$A$2:$M$1000,11,FALSE)&amp;", "&amp;VLOOKUP(B262,Zákazníci!$A$2:$M$1000,12,FALSE)&amp;", "&amp;VLOOKUP(B262,Zákazníci!$A$2:$M$1000,13,FALSE))</f>
        <v/>
      </c>
    </row>
    <row r="263" spans="1:20" ht="12.75">
      <c r="A263" s="65">
        <v>262</v>
      </c>
      <c r="B263" s="66"/>
      <c r="C263" s="66"/>
      <c r="D263" s="66"/>
      <c r="E263" s="66"/>
      <c r="F263" s="67"/>
      <c r="G263" s="70" t="str">
        <f t="shared" ca="1" si="0"/>
        <v/>
      </c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73" t="str">
        <f>IF(H263="","",VLOOKUP(H263,ProduktySlužby!$A$4:$C$100,2,FALSE)*I263+IF(J263="",0,VLOOKUP(J263,ProduktySlužby!$A$4:$C$100,2,FALSE))*K263+IF(L263="",0,VLOOKUP(L263,ProduktySlužby!$A$4:$C$100,2,FALSE))*M263++IF(N263="",0,VLOOKUP(N263,ProduktySlužby!$A$4:$C$100,2,FALSE))*O263++IF(P263="",0,VLOOKUP(P263,ProduktySlužby!$A$4:$C$100,2,FALSE))*Q263)</f>
        <v/>
      </c>
      <c r="S263" s="73" t="str">
        <f>IF(R263="","",R263+R263*ProduktySlužby!$B$1)</f>
        <v/>
      </c>
      <c r="T263" s="74" t="str">
        <f>IF(B263="","",VLOOKUP(B263,Zákazníci!$A$2:$M$1000,11,FALSE)&amp;", "&amp;VLOOKUP(B263,Zákazníci!$A$2:$M$1000,12,FALSE)&amp;", "&amp;VLOOKUP(B263,Zákazníci!$A$2:$M$1000,13,FALSE))</f>
        <v/>
      </c>
    </row>
    <row r="264" spans="1:20" ht="12.75">
      <c r="A264" s="65">
        <v>263</v>
      </c>
      <c r="B264" s="66"/>
      <c r="C264" s="66"/>
      <c r="D264" s="66"/>
      <c r="E264" s="66"/>
      <c r="F264" s="67"/>
      <c r="G264" s="70" t="str">
        <f t="shared" ca="1" si="0"/>
        <v/>
      </c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73" t="str">
        <f>IF(H264="","",VLOOKUP(H264,ProduktySlužby!$A$4:$C$100,2,FALSE)*I264+IF(J264="",0,VLOOKUP(J264,ProduktySlužby!$A$4:$C$100,2,FALSE))*K264+IF(L264="",0,VLOOKUP(L264,ProduktySlužby!$A$4:$C$100,2,FALSE))*M264++IF(N264="",0,VLOOKUP(N264,ProduktySlužby!$A$4:$C$100,2,FALSE))*O264++IF(P264="",0,VLOOKUP(P264,ProduktySlužby!$A$4:$C$100,2,FALSE))*Q264)</f>
        <v/>
      </c>
      <c r="S264" s="73" t="str">
        <f>IF(R264="","",R264+R264*ProduktySlužby!$B$1)</f>
        <v/>
      </c>
      <c r="T264" s="74" t="str">
        <f>IF(B264="","",VLOOKUP(B264,Zákazníci!$A$2:$M$1000,11,FALSE)&amp;", "&amp;VLOOKUP(B264,Zákazníci!$A$2:$M$1000,12,FALSE)&amp;", "&amp;VLOOKUP(B264,Zákazníci!$A$2:$M$1000,13,FALSE))</f>
        <v/>
      </c>
    </row>
    <row r="265" spans="1:20" ht="12.75">
      <c r="A265" s="65">
        <v>264</v>
      </c>
      <c r="B265" s="66"/>
      <c r="C265" s="66"/>
      <c r="D265" s="66"/>
      <c r="E265" s="66"/>
      <c r="F265" s="67"/>
      <c r="G265" s="70" t="str">
        <f t="shared" ca="1" si="0"/>
        <v/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73" t="str">
        <f>IF(H265="","",VLOOKUP(H265,ProduktySlužby!$A$4:$C$100,2,FALSE)*I265+IF(J265="",0,VLOOKUP(J265,ProduktySlužby!$A$4:$C$100,2,FALSE))*K265+IF(L265="",0,VLOOKUP(L265,ProduktySlužby!$A$4:$C$100,2,FALSE))*M265++IF(N265="",0,VLOOKUP(N265,ProduktySlužby!$A$4:$C$100,2,FALSE))*O265++IF(P265="",0,VLOOKUP(P265,ProduktySlužby!$A$4:$C$100,2,FALSE))*Q265)</f>
        <v/>
      </c>
      <c r="S265" s="73" t="str">
        <f>IF(R265="","",R265+R265*ProduktySlužby!$B$1)</f>
        <v/>
      </c>
      <c r="T265" s="74" t="str">
        <f>IF(B265="","",VLOOKUP(B265,Zákazníci!$A$2:$M$1000,11,FALSE)&amp;", "&amp;VLOOKUP(B265,Zákazníci!$A$2:$M$1000,12,FALSE)&amp;", "&amp;VLOOKUP(B265,Zákazníci!$A$2:$M$1000,13,FALSE))</f>
        <v/>
      </c>
    </row>
    <row r="266" spans="1:20" ht="12.75">
      <c r="A266" s="65">
        <v>265</v>
      </c>
      <c r="B266" s="66"/>
      <c r="C266" s="66"/>
      <c r="D266" s="66"/>
      <c r="E266" s="66"/>
      <c r="F266" s="67"/>
      <c r="G266" s="70" t="str">
        <f t="shared" ca="1" si="0"/>
        <v/>
      </c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73" t="str">
        <f>IF(H266="","",VLOOKUP(H266,ProduktySlužby!$A$4:$C$100,2,FALSE)*I266+IF(J266="",0,VLOOKUP(J266,ProduktySlužby!$A$4:$C$100,2,FALSE))*K266+IF(L266="",0,VLOOKUP(L266,ProduktySlužby!$A$4:$C$100,2,FALSE))*M266++IF(N266="",0,VLOOKUP(N266,ProduktySlužby!$A$4:$C$100,2,FALSE))*O266++IF(P266="",0,VLOOKUP(P266,ProduktySlužby!$A$4:$C$100,2,FALSE))*Q266)</f>
        <v/>
      </c>
      <c r="S266" s="73" t="str">
        <f>IF(R266="","",R266+R266*ProduktySlužby!$B$1)</f>
        <v/>
      </c>
      <c r="T266" s="74" t="str">
        <f>IF(B266="","",VLOOKUP(B266,Zákazníci!$A$2:$M$1000,11,FALSE)&amp;", "&amp;VLOOKUP(B266,Zákazníci!$A$2:$M$1000,12,FALSE)&amp;", "&amp;VLOOKUP(B266,Zákazníci!$A$2:$M$1000,13,FALSE))</f>
        <v/>
      </c>
    </row>
    <row r="267" spans="1:20" ht="12.75">
      <c r="A267" s="65">
        <v>266</v>
      </c>
      <c r="B267" s="66"/>
      <c r="C267" s="66"/>
      <c r="D267" s="66"/>
      <c r="E267" s="66"/>
      <c r="F267" s="67"/>
      <c r="G267" s="70" t="str">
        <f t="shared" ca="1" si="0"/>
        <v/>
      </c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73" t="str">
        <f>IF(H267="","",VLOOKUP(H267,ProduktySlužby!$A$4:$C$100,2,FALSE)*I267+IF(J267="",0,VLOOKUP(J267,ProduktySlužby!$A$4:$C$100,2,FALSE))*K267+IF(L267="",0,VLOOKUP(L267,ProduktySlužby!$A$4:$C$100,2,FALSE))*M267++IF(N267="",0,VLOOKUP(N267,ProduktySlužby!$A$4:$C$100,2,FALSE))*O267++IF(P267="",0,VLOOKUP(P267,ProduktySlužby!$A$4:$C$100,2,FALSE))*Q267)</f>
        <v/>
      </c>
      <c r="S267" s="73" t="str">
        <f>IF(R267="","",R267+R267*ProduktySlužby!$B$1)</f>
        <v/>
      </c>
      <c r="T267" s="74" t="str">
        <f>IF(B267="","",VLOOKUP(B267,Zákazníci!$A$2:$M$1000,11,FALSE)&amp;", "&amp;VLOOKUP(B267,Zákazníci!$A$2:$M$1000,12,FALSE)&amp;", "&amp;VLOOKUP(B267,Zákazníci!$A$2:$M$1000,13,FALSE))</f>
        <v/>
      </c>
    </row>
    <row r="268" spans="1:20" ht="12.75">
      <c r="A268" s="65">
        <v>267</v>
      </c>
      <c r="B268" s="66"/>
      <c r="C268" s="66"/>
      <c r="D268" s="66"/>
      <c r="E268" s="66"/>
      <c r="F268" s="67"/>
      <c r="G268" s="70" t="str">
        <f t="shared" ca="1" si="0"/>
        <v/>
      </c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73" t="str">
        <f>IF(H268="","",VLOOKUP(H268,ProduktySlužby!$A$4:$C$100,2,FALSE)*I268+IF(J268="",0,VLOOKUP(J268,ProduktySlužby!$A$4:$C$100,2,FALSE))*K268+IF(L268="",0,VLOOKUP(L268,ProduktySlužby!$A$4:$C$100,2,FALSE))*M268++IF(N268="",0,VLOOKUP(N268,ProduktySlužby!$A$4:$C$100,2,FALSE))*O268++IF(P268="",0,VLOOKUP(P268,ProduktySlužby!$A$4:$C$100,2,FALSE))*Q268)</f>
        <v/>
      </c>
      <c r="S268" s="73" t="str">
        <f>IF(R268="","",R268+R268*ProduktySlužby!$B$1)</f>
        <v/>
      </c>
      <c r="T268" s="74" t="str">
        <f>IF(B268="","",VLOOKUP(B268,Zákazníci!$A$2:$M$1000,11,FALSE)&amp;", "&amp;VLOOKUP(B268,Zákazníci!$A$2:$M$1000,12,FALSE)&amp;", "&amp;VLOOKUP(B268,Zákazníci!$A$2:$M$1000,13,FALSE))</f>
        <v/>
      </c>
    </row>
    <row r="269" spans="1:20" ht="12.75">
      <c r="A269" s="65">
        <v>268</v>
      </c>
      <c r="B269" s="66"/>
      <c r="C269" s="66"/>
      <c r="D269" s="66"/>
      <c r="E269" s="66"/>
      <c r="F269" s="67"/>
      <c r="G269" s="70" t="str">
        <f t="shared" ca="1" si="0"/>
        <v/>
      </c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73" t="str">
        <f>IF(H269="","",VLOOKUP(H269,ProduktySlužby!$A$4:$C$100,2,FALSE)*I269+IF(J269="",0,VLOOKUP(J269,ProduktySlužby!$A$4:$C$100,2,FALSE))*K269+IF(L269="",0,VLOOKUP(L269,ProduktySlužby!$A$4:$C$100,2,FALSE))*M269++IF(N269="",0,VLOOKUP(N269,ProduktySlužby!$A$4:$C$100,2,FALSE))*O269++IF(P269="",0,VLOOKUP(P269,ProduktySlužby!$A$4:$C$100,2,FALSE))*Q269)</f>
        <v/>
      </c>
      <c r="S269" s="73" t="str">
        <f>IF(R269="","",R269+R269*ProduktySlužby!$B$1)</f>
        <v/>
      </c>
      <c r="T269" s="74" t="str">
        <f>IF(B269="","",VLOOKUP(B269,Zákazníci!$A$2:$M$1000,11,FALSE)&amp;", "&amp;VLOOKUP(B269,Zákazníci!$A$2:$M$1000,12,FALSE)&amp;", "&amp;VLOOKUP(B269,Zákazníci!$A$2:$M$1000,13,FALSE))</f>
        <v/>
      </c>
    </row>
    <row r="270" spans="1:20" ht="12.75">
      <c r="A270" s="65">
        <v>269</v>
      </c>
      <c r="B270" s="66"/>
      <c r="C270" s="66"/>
      <c r="D270" s="66"/>
      <c r="E270" s="66"/>
      <c r="F270" s="67"/>
      <c r="G270" s="70" t="str">
        <f t="shared" ca="1" si="0"/>
        <v/>
      </c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73" t="str">
        <f>IF(H270="","",VLOOKUP(H270,ProduktySlužby!$A$4:$C$100,2,FALSE)*I270+IF(J270="",0,VLOOKUP(J270,ProduktySlužby!$A$4:$C$100,2,FALSE))*K270+IF(L270="",0,VLOOKUP(L270,ProduktySlužby!$A$4:$C$100,2,FALSE))*M270++IF(N270="",0,VLOOKUP(N270,ProduktySlužby!$A$4:$C$100,2,FALSE))*O270++IF(P270="",0,VLOOKUP(P270,ProduktySlužby!$A$4:$C$100,2,FALSE))*Q270)</f>
        <v/>
      </c>
      <c r="S270" s="73" t="str">
        <f>IF(R270="","",R270+R270*ProduktySlužby!$B$1)</f>
        <v/>
      </c>
      <c r="T270" s="74" t="str">
        <f>IF(B270="","",VLOOKUP(B270,Zákazníci!$A$2:$M$1000,11,FALSE)&amp;", "&amp;VLOOKUP(B270,Zákazníci!$A$2:$M$1000,12,FALSE)&amp;", "&amp;VLOOKUP(B270,Zákazníci!$A$2:$M$1000,13,FALSE))</f>
        <v/>
      </c>
    </row>
    <row r="271" spans="1:20" ht="12.75">
      <c r="A271" s="65">
        <v>270</v>
      </c>
      <c r="B271" s="66"/>
      <c r="C271" s="66"/>
      <c r="D271" s="66"/>
      <c r="E271" s="66"/>
      <c r="F271" s="67"/>
      <c r="G271" s="70" t="str">
        <f t="shared" ca="1" si="0"/>
        <v/>
      </c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73" t="str">
        <f>IF(H271="","",VLOOKUP(H271,ProduktySlužby!$A$4:$C$100,2,FALSE)*I271+IF(J271="",0,VLOOKUP(J271,ProduktySlužby!$A$4:$C$100,2,FALSE))*K271+IF(L271="",0,VLOOKUP(L271,ProduktySlužby!$A$4:$C$100,2,FALSE))*M271++IF(N271="",0,VLOOKUP(N271,ProduktySlužby!$A$4:$C$100,2,FALSE))*O271++IF(P271="",0,VLOOKUP(P271,ProduktySlužby!$A$4:$C$100,2,FALSE))*Q271)</f>
        <v/>
      </c>
      <c r="S271" s="73" t="str">
        <f>IF(R271="","",R271+R271*ProduktySlužby!$B$1)</f>
        <v/>
      </c>
      <c r="T271" s="74" t="str">
        <f>IF(B271="","",VLOOKUP(B271,Zákazníci!$A$2:$M$1000,11,FALSE)&amp;", "&amp;VLOOKUP(B271,Zákazníci!$A$2:$M$1000,12,FALSE)&amp;", "&amp;VLOOKUP(B271,Zákazníci!$A$2:$M$1000,13,FALSE))</f>
        <v/>
      </c>
    </row>
    <row r="272" spans="1:20" ht="12.75">
      <c r="A272" s="65">
        <v>271</v>
      </c>
      <c r="B272" s="66"/>
      <c r="C272" s="66"/>
      <c r="D272" s="66"/>
      <c r="E272" s="66"/>
      <c r="F272" s="67"/>
      <c r="G272" s="70" t="str">
        <f t="shared" ca="1" si="0"/>
        <v/>
      </c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73" t="str">
        <f>IF(H272="","",VLOOKUP(H272,ProduktySlužby!$A$4:$C$100,2,FALSE)*I272+IF(J272="",0,VLOOKUP(J272,ProduktySlužby!$A$4:$C$100,2,FALSE))*K272+IF(L272="",0,VLOOKUP(L272,ProduktySlužby!$A$4:$C$100,2,FALSE))*M272++IF(N272="",0,VLOOKUP(N272,ProduktySlužby!$A$4:$C$100,2,FALSE))*O272++IF(P272="",0,VLOOKUP(P272,ProduktySlužby!$A$4:$C$100,2,FALSE))*Q272)</f>
        <v/>
      </c>
      <c r="S272" s="73" t="str">
        <f>IF(R272="","",R272+R272*ProduktySlužby!$B$1)</f>
        <v/>
      </c>
      <c r="T272" s="74" t="str">
        <f>IF(B272="","",VLOOKUP(B272,Zákazníci!$A$2:$M$1000,11,FALSE)&amp;", "&amp;VLOOKUP(B272,Zákazníci!$A$2:$M$1000,12,FALSE)&amp;", "&amp;VLOOKUP(B272,Zákazníci!$A$2:$M$1000,13,FALSE))</f>
        <v/>
      </c>
    </row>
    <row r="273" spans="1:20" ht="12.75">
      <c r="A273" s="65">
        <v>272</v>
      </c>
      <c r="B273" s="66"/>
      <c r="C273" s="66"/>
      <c r="D273" s="66"/>
      <c r="E273" s="66"/>
      <c r="F273" s="67"/>
      <c r="G273" s="70" t="str">
        <f t="shared" ca="1" si="0"/>
        <v/>
      </c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73" t="str">
        <f>IF(H273="","",VLOOKUP(H273,ProduktySlužby!$A$4:$C$100,2,FALSE)*I273+IF(J273="",0,VLOOKUP(J273,ProduktySlužby!$A$4:$C$100,2,FALSE))*K273+IF(L273="",0,VLOOKUP(L273,ProduktySlužby!$A$4:$C$100,2,FALSE))*M273++IF(N273="",0,VLOOKUP(N273,ProduktySlužby!$A$4:$C$100,2,FALSE))*O273++IF(P273="",0,VLOOKUP(P273,ProduktySlužby!$A$4:$C$100,2,FALSE))*Q273)</f>
        <v/>
      </c>
      <c r="S273" s="73" t="str">
        <f>IF(R273="","",R273+R273*ProduktySlužby!$B$1)</f>
        <v/>
      </c>
      <c r="T273" s="74" t="str">
        <f>IF(B273="","",VLOOKUP(B273,Zákazníci!$A$2:$M$1000,11,FALSE)&amp;", "&amp;VLOOKUP(B273,Zákazníci!$A$2:$M$1000,12,FALSE)&amp;", "&amp;VLOOKUP(B273,Zákazníci!$A$2:$M$1000,13,FALSE))</f>
        <v/>
      </c>
    </row>
    <row r="274" spans="1:20" ht="12.75">
      <c r="A274" s="65">
        <v>273</v>
      </c>
      <c r="B274" s="66"/>
      <c r="C274" s="66"/>
      <c r="D274" s="66"/>
      <c r="E274" s="66"/>
      <c r="F274" s="67"/>
      <c r="G274" s="70" t="str">
        <f t="shared" ca="1" si="0"/>
        <v/>
      </c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73" t="str">
        <f>IF(H274="","",VLOOKUP(H274,ProduktySlužby!$A$4:$C$100,2,FALSE)*I274+IF(J274="",0,VLOOKUP(J274,ProduktySlužby!$A$4:$C$100,2,FALSE))*K274+IF(L274="",0,VLOOKUP(L274,ProduktySlužby!$A$4:$C$100,2,FALSE))*M274++IF(N274="",0,VLOOKUP(N274,ProduktySlužby!$A$4:$C$100,2,FALSE))*O274++IF(P274="",0,VLOOKUP(P274,ProduktySlužby!$A$4:$C$100,2,FALSE))*Q274)</f>
        <v/>
      </c>
      <c r="S274" s="73" t="str">
        <f>IF(R274="","",R274+R274*ProduktySlužby!$B$1)</f>
        <v/>
      </c>
      <c r="T274" s="74" t="str">
        <f>IF(B274="","",VLOOKUP(B274,Zákazníci!$A$2:$M$1000,11,FALSE)&amp;", "&amp;VLOOKUP(B274,Zákazníci!$A$2:$M$1000,12,FALSE)&amp;", "&amp;VLOOKUP(B274,Zákazníci!$A$2:$M$1000,13,FALSE))</f>
        <v/>
      </c>
    </row>
    <row r="275" spans="1:20" ht="12.75">
      <c r="A275" s="65">
        <v>274</v>
      </c>
      <c r="B275" s="66"/>
      <c r="C275" s="66"/>
      <c r="D275" s="66"/>
      <c r="E275" s="66"/>
      <c r="F275" s="67"/>
      <c r="G275" s="70" t="str">
        <f t="shared" ca="1" si="0"/>
        <v/>
      </c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73" t="str">
        <f>IF(H275="","",VLOOKUP(H275,ProduktySlužby!$A$4:$C$100,2,FALSE)*I275+IF(J275="",0,VLOOKUP(J275,ProduktySlužby!$A$4:$C$100,2,FALSE))*K275+IF(L275="",0,VLOOKUP(L275,ProduktySlužby!$A$4:$C$100,2,FALSE))*M275++IF(N275="",0,VLOOKUP(N275,ProduktySlužby!$A$4:$C$100,2,FALSE))*O275++IF(P275="",0,VLOOKUP(P275,ProduktySlužby!$A$4:$C$100,2,FALSE))*Q275)</f>
        <v/>
      </c>
      <c r="S275" s="73" t="str">
        <f>IF(R275="","",R275+R275*ProduktySlužby!$B$1)</f>
        <v/>
      </c>
      <c r="T275" s="74" t="str">
        <f>IF(B275="","",VLOOKUP(B275,Zákazníci!$A$2:$M$1000,11,FALSE)&amp;", "&amp;VLOOKUP(B275,Zákazníci!$A$2:$M$1000,12,FALSE)&amp;", "&amp;VLOOKUP(B275,Zákazníci!$A$2:$M$1000,13,FALSE))</f>
        <v/>
      </c>
    </row>
    <row r="276" spans="1:20" ht="12.75">
      <c r="A276" s="65">
        <v>275</v>
      </c>
      <c r="B276" s="66"/>
      <c r="C276" s="66"/>
      <c r="D276" s="66"/>
      <c r="E276" s="66"/>
      <c r="F276" s="67"/>
      <c r="G276" s="70" t="str">
        <f t="shared" ca="1" si="0"/>
        <v/>
      </c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73" t="str">
        <f>IF(H276="","",VLOOKUP(H276,ProduktySlužby!$A$4:$C$100,2,FALSE)*I276+IF(J276="",0,VLOOKUP(J276,ProduktySlužby!$A$4:$C$100,2,FALSE))*K276+IF(L276="",0,VLOOKUP(L276,ProduktySlužby!$A$4:$C$100,2,FALSE))*M276++IF(N276="",0,VLOOKUP(N276,ProduktySlužby!$A$4:$C$100,2,FALSE))*O276++IF(P276="",0,VLOOKUP(P276,ProduktySlužby!$A$4:$C$100,2,FALSE))*Q276)</f>
        <v/>
      </c>
      <c r="S276" s="73" t="str">
        <f>IF(R276="","",R276+R276*ProduktySlužby!$B$1)</f>
        <v/>
      </c>
      <c r="T276" s="74" t="str">
        <f>IF(B276="","",VLOOKUP(B276,Zákazníci!$A$2:$M$1000,11,FALSE)&amp;", "&amp;VLOOKUP(B276,Zákazníci!$A$2:$M$1000,12,FALSE)&amp;", "&amp;VLOOKUP(B276,Zákazníci!$A$2:$M$1000,13,FALSE))</f>
        <v/>
      </c>
    </row>
    <row r="277" spans="1:20" ht="12.75">
      <c r="A277" s="65">
        <v>276</v>
      </c>
      <c r="B277" s="66"/>
      <c r="C277" s="66"/>
      <c r="D277" s="66"/>
      <c r="E277" s="66"/>
      <c r="F277" s="67"/>
      <c r="G277" s="70" t="str">
        <f t="shared" ca="1" si="0"/>
        <v/>
      </c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73" t="str">
        <f>IF(H277="","",VLOOKUP(H277,ProduktySlužby!$A$4:$C$100,2,FALSE)*I277+IF(J277="",0,VLOOKUP(J277,ProduktySlužby!$A$4:$C$100,2,FALSE))*K277+IF(L277="",0,VLOOKUP(L277,ProduktySlužby!$A$4:$C$100,2,FALSE))*M277++IF(N277="",0,VLOOKUP(N277,ProduktySlužby!$A$4:$C$100,2,FALSE))*O277++IF(P277="",0,VLOOKUP(P277,ProduktySlužby!$A$4:$C$100,2,FALSE))*Q277)</f>
        <v/>
      </c>
      <c r="S277" s="73" t="str">
        <f>IF(R277="","",R277+R277*ProduktySlužby!$B$1)</f>
        <v/>
      </c>
      <c r="T277" s="74" t="str">
        <f>IF(B277="","",VLOOKUP(B277,Zákazníci!$A$2:$M$1000,11,FALSE)&amp;", "&amp;VLOOKUP(B277,Zákazníci!$A$2:$M$1000,12,FALSE)&amp;", "&amp;VLOOKUP(B277,Zákazníci!$A$2:$M$1000,13,FALSE))</f>
        <v/>
      </c>
    </row>
    <row r="278" spans="1:20" ht="12.75">
      <c r="A278" s="65">
        <v>277</v>
      </c>
      <c r="B278" s="66"/>
      <c r="C278" s="66"/>
      <c r="D278" s="66"/>
      <c r="E278" s="66"/>
      <c r="F278" s="67"/>
      <c r="G278" s="70" t="str">
        <f t="shared" ca="1" si="0"/>
        <v/>
      </c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73" t="str">
        <f>IF(H278="","",VLOOKUP(H278,ProduktySlužby!$A$4:$C$100,2,FALSE)*I278+IF(J278="",0,VLOOKUP(J278,ProduktySlužby!$A$4:$C$100,2,FALSE))*K278+IF(L278="",0,VLOOKUP(L278,ProduktySlužby!$A$4:$C$100,2,FALSE))*M278++IF(N278="",0,VLOOKUP(N278,ProduktySlužby!$A$4:$C$100,2,FALSE))*O278++IF(P278="",0,VLOOKUP(P278,ProduktySlužby!$A$4:$C$100,2,FALSE))*Q278)</f>
        <v/>
      </c>
      <c r="S278" s="73" t="str">
        <f>IF(R278="","",R278+R278*ProduktySlužby!$B$1)</f>
        <v/>
      </c>
      <c r="T278" s="74" t="str">
        <f>IF(B278="","",VLOOKUP(B278,Zákazníci!$A$2:$M$1000,11,FALSE)&amp;", "&amp;VLOOKUP(B278,Zákazníci!$A$2:$M$1000,12,FALSE)&amp;", "&amp;VLOOKUP(B278,Zákazníci!$A$2:$M$1000,13,FALSE))</f>
        <v/>
      </c>
    </row>
    <row r="279" spans="1:20" ht="12.75">
      <c r="A279" s="65">
        <v>278</v>
      </c>
      <c r="B279" s="66"/>
      <c r="C279" s="66"/>
      <c r="D279" s="66"/>
      <c r="E279" s="66"/>
      <c r="F279" s="67"/>
      <c r="G279" s="70" t="str">
        <f t="shared" ca="1" si="0"/>
        <v/>
      </c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73" t="str">
        <f>IF(H279="","",VLOOKUP(H279,ProduktySlužby!$A$4:$C$100,2,FALSE)*I279+IF(J279="",0,VLOOKUP(J279,ProduktySlužby!$A$4:$C$100,2,FALSE))*K279+IF(L279="",0,VLOOKUP(L279,ProduktySlužby!$A$4:$C$100,2,FALSE))*M279++IF(N279="",0,VLOOKUP(N279,ProduktySlužby!$A$4:$C$100,2,FALSE))*O279++IF(P279="",0,VLOOKUP(P279,ProduktySlužby!$A$4:$C$100,2,FALSE))*Q279)</f>
        <v/>
      </c>
      <c r="S279" s="73" t="str">
        <f>IF(R279="","",R279+R279*ProduktySlužby!$B$1)</f>
        <v/>
      </c>
      <c r="T279" s="74" t="str">
        <f>IF(B279="","",VLOOKUP(B279,Zákazníci!$A$2:$M$1000,11,FALSE)&amp;", "&amp;VLOOKUP(B279,Zákazníci!$A$2:$M$1000,12,FALSE)&amp;", "&amp;VLOOKUP(B279,Zákazníci!$A$2:$M$1000,13,FALSE))</f>
        <v/>
      </c>
    </row>
    <row r="280" spans="1:20" ht="12.75">
      <c r="A280" s="65">
        <v>279</v>
      </c>
      <c r="B280" s="66"/>
      <c r="C280" s="66"/>
      <c r="D280" s="66"/>
      <c r="E280" s="66"/>
      <c r="F280" s="67"/>
      <c r="G280" s="70" t="str">
        <f t="shared" ca="1" si="0"/>
        <v/>
      </c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73" t="str">
        <f>IF(H280="","",VLOOKUP(H280,ProduktySlužby!$A$4:$C$100,2,FALSE)*I280+IF(J280="",0,VLOOKUP(J280,ProduktySlužby!$A$4:$C$100,2,FALSE))*K280+IF(L280="",0,VLOOKUP(L280,ProduktySlužby!$A$4:$C$100,2,FALSE))*M280++IF(N280="",0,VLOOKUP(N280,ProduktySlužby!$A$4:$C$100,2,FALSE))*O280++IF(P280="",0,VLOOKUP(P280,ProduktySlužby!$A$4:$C$100,2,FALSE))*Q280)</f>
        <v/>
      </c>
      <c r="S280" s="73" t="str">
        <f>IF(R280="","",R280+R280*ProduktySlužby!$B$1)</f>
        <v/>
      </c>
      <c r="T280" s="74" t="str">
        <f>IF(B280="","",VLOOKUP(B280,Zákazníci!$A$2:$M$1000,11,FALSE)&amp;", "&amp;VLOOKUP(B280,Zákazníci!$A$2:$M$1000,12,FALSE)&amp;", "&amp;VLOOKUP(B280,Zákazníci!$A$2:$M$1000,13,FALSE))</f>
        <v/>
      </c>
    </row>
    <row r="281" spans="1:20" ht="12.75">
      <c r="A281" s="65">
        <v>280</v>
      </c>
      <c r="B281" s="66"/>
      <c r="C281" s="66"/>
      <c r="D281" s="66"/>
      <c r="E281" s="66"/>
      <c r="F281" s="67"/>
      <c r="G281" s="70" t="str">
        <f t="shared" ca="1" si="0"/>
        <v/>
      </c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73" t="str">
        <f>IF(H281="","",VLOOKUP(H281,ProduktySlužby!$A$4:$C$100,2,FALSE)*I281+IF(J281="",0,VLOOKUP(J281,ProduktySlužby!$A$4:$C$100,2,FALSE))*K281+IF(L281="",0,VLOOKUP(L281,ProduktySlužby!$A$4:$C$100,2,FALSE))*M281++IF(N281="",0,VLOOKUP(N281,ProduktySlužby!$A$4:$C$100,2,FALSE))*O281++IF(P281="",0,VLOOKUP(P281,ProduktySlužby!$A$4:$C$100,2,FALSE))*Q281)</f>
        <v/>
      </c>
      <c r="S281" s="73" t="str">
        <f>IF(R281="","",R281+R281*ProduktySlužby!$B$1)</f>
        <v/>
      </c>
      <c r="T281" s="74" t="str">
        <f>IF(B281="","",VLOOKUP(B281,Zákazníci!$A$2:$M$1000,11,FALSE)&amp;", "&amp;VLOOKUP(B281,Zákazníci!$A$2:$M$1000,12,FALSE)&amp;", "&amp;VLOOKUP(B281,Zákazníci!$A$2:$M$1000,13,FALSE))</f>
        <v/>
      </c>
    </row>
    <row r="282" spans="1:20" ht="12.75">
      <c r="A282" s="65">
        <v>281</v>
      </c>
      <c r="B282" s="66"/>
      <c r="C282" s="66"/>
      <c r="D282" s="66"/>
      <c r="E282" s="66"/>
      <c r="F282" s="67"/>
      <c r="G282" s="70" t="str">
        <f t="shared" ca="1" si="0"/>
        <v/>
      </c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73" t="str">
        <f>IF(H282="","",VLOOKUP(H282,ProduktySlužby!$A$4:$C$100,2,FALSE)*I282+IF(J282="",0,VLOOKUP(J282,ProduktySlužby!$A$4:$C$100,2,FALSE))*K282+IF(L282="",0,VLOOKUP(L282,ProduktySlužby!$A$4:$C$100,2,FALSE))*M282++IF(N282="",0,VLOOKUP(N282,ProduktySlužby!$A$4:$C$100,2,FALSE))*O282++IF(P282="",0,VLOOKUP(P282,ProduktySlužby!$A$4:$C$100,2,FALSE))*Q282)</f>
        <v/>
      </c>
      <c r="S282" s="73" t="str">
        <f>IF(R282="","",R282+R282*ProduktySlužby!$B$1)</f>
        <v/>
      </c>
      <c r="T282" s="74" t="str">
        <f>IF(B282="","",VLOOKUP(B282,Zákazníci!$A$2:$M$1000,11,FALSE)&amp;", "&amp;VLOOKUP(B282,Zákazníci!$A$2:$M$1000,12,FALSE)&amp;", "&amp;VLOOKUP(B282,Zákazníci!$A$2:$M$1000,13,FALSE))</f>
        <v/>
      </c>
    </row>
    <row r="283" spans="1:20" ht="12.75">
      <c r="A283" s="65">
        <v>282</v>
      </c>
      <c r="B283" s="66"/>
      <c r="C283" s="66"/>
      <c r="D283" s="66"/>
      <c r="E283" s="66"/>
      <c r="F283" s="67"/>
      <c r="G283" s="70" t="str">
        <f t="shared" ca="1" si="0"/>
        <v/>
      </c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73" t="str">
        <f>IF(H283="","",VLOOKUP(H283,ProduktySlužby!$A$4:$C$100,2,FALSE)*I283+IF(J283="",0,VLOOKUP(J283,ProduktySlužby!$A$4:$C$100,2,FALSE))*K283+IF(L283="",0,VLOOKUP(L283,ProduktySlužby!$A$4:$C$100,2,FALSE))*M283++IF(N283="",0,VLOOKUP(N283,ProduktySlužby!$A$4:$C$100,2,FALSE))*O283++IF(P283="",0,VLOOKUP(P283,ProduktySlužby!$A$4:$C$100,2,FALSE))*Q283)</f>
        <v/>
      </c>
      <c r="S283" s="73" t="str">
        <f>IF(R283="","",R283+R283*ProduktySlužby!$B$1)</f>
        <v/>
      </c>
      <c r="T283" s="74" t="str">
        <f>IF(B283="","",VLOOKUP(B283,Zákazníci!$A$2:$M$1000,11,FALSE)&amp;", "&amp;VLOOKUP(B283,Zákazníci!$A$2:$M$1000,12,FALSE)&amp;", "&amp;VLOOKUP(B283,Zákazníci!$A$2:$M$1000,13,FALSE))</f>
        <v/>
      </c>
    </row>
    <row r="284" spans="1:20" ht="12.75">
      <c r="A284" s="65">
        <v>283</v>
      </c>
      <c r="B284" s="66"/>
      <c r="C284" s="66"/>
      <c r="D284" s="66"/>
      <c r="E284" s="66"/>
      <c r="F284" s="67"/>
      <c r="G284" s="70" t="str">
        <f t="shared" ca="1" si="0"/>
        <v/>
      </c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73" t="str">
        <f>IF(H284="","",VLOOKUP(H284,ProduktySlužby!$A$4:$C$100,2,FALSE)*I284+IF(J284="",0,VLOOKUP(J284,ProduktySlužby!$A$4:$C$100,2,FALSE))*K284+IF(L284="",0,VLOOKUP(L284,ProduktySlužby!$A$4:$C$100,2,FALSE))*M284++IF(N284="",0,VLOOKUP(N284,ProduktySlužby!$A$4:$C$100,2,FALSE))*O284++IF(P284="",0,VLOOKUP(P284,ProduktySlužby!$A$4:$C$100,2,FALSE))*Q284)</f>
        <v/>
      </c>
      <c r="S284" s="73" t="str">
        <f>IF(R284="","",R284+R284*ProduktySlužby!$B$1)</f>
        <v/>
      </c>
      <c r="T284" s="74" t="str">
        <f>IF(B284="","",VLOOKUP(B284,Zákazníci!$A$2:$M$1000,11,FALSE)&amp;", "&amp;VLOOKUP(B284,Zákazníci!$A$2:$M$1000,12,FALSE)&amp;", "&amp;VLOOKUP(B284,Zákazníci!$A$2:$M$1000,13,FALSE))</f>
        <v/>
      </c>
    </row>
    <row r="285" spans="1:20" ht="12.75">
      <c r="A285" s="65">
        <v>284</v>
      </c>
      <c r="B285" s="66"/>
      <c r="C285" s="66"/>
      <c r="D285" s="66"/>
      <c r="E285" s="66"/>
      <c r="F285" s="67"/>
      <c r="G285" s="70" t="str">
        <f t="shared" ca="1" si="0"/>
        <v/>
      </c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73" t="str">
        <f>IF(H285="","",VLOOKUP(H285,ProduktySlužby!$A$4:$C$100,2,FALSE)*I285+IF(J285="",0,VLOOKUP(J285,ProduktySlužby!$A$4:$C$100,2,FALSE))*K285+IF(L285="",0,VLOOKUP(L285,ProduktySlužby!$A$4:$C$100,2,FALSE))*M285++IF(N285="",0,VLOOKUP(N285,ProduktySlužby!$A$4:$C$100,2,FALSE))*O285++IF(P285="",0,VLOOKUP(P285,ProduktySlužby!$A$4:$C$100,2,FALSE))*Q285)</f>
        <v/>
      </c>
      <c r="S285" s="73" t="str">
        <f>IF(R285="","",R285+R285*ProduktySlužby!$B$1)</f>
        <v/>
      </c>
      <c r="T285" s="74" t="str">
        <f>IF(B285="","",VLOOKUP(B285,Zákazníci!$A$2:$M$1000,11,FALSE)&amp;", "&amp;VLOOKUP(B285,Zákazníci!$A$2:$M$1000,12,FALSE)&amp;", "&amp;VLOOKUP(B285,Zákazníci!$A$2:$M$1000,13,FALSE))</f>
        <v/>
      </c>
    </row>
    <row r="286" spans="1:20" ht="12.75">
      <c r="A286" s="65">
        <v>285</v>
      </c>
      <c r="B286" s="66"/>
      <c r="C286" s="66"/>
      <c r="D286" s="66"/>
      <c r="E286" s="66"/>
      <c r="F286" s="67"/>
      <c r="G286" s="70" t="str">
        <f t="shared" ca="1" si="0"/>
        <v/>
      </c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73" t="str">
        <f>IF(H286="","",VLOOKUP(H286,ProduktySlužby!$A$4:$C$100,2,FALSE)*I286+IF(J286="",0,VLOOKUP(J286,ProduktySlužby!$A$4:$C$100,2,FALSE))*K286+IF(L286="",0,VLOOKUP(L286,ProduktySlužby!$A$4:$C$100,2,FALSE))*M286++IF(N286="",0,VLOOKUP(N286,ProduktySlužby!$A$4:$C$100,2,FALSE))*O286++IF(P286="",0,VLOOKUP(P286,ProduktySlužby!$A$4:$C$100,2,FALSE))*Q286)</f>
        <v/>
      </c>
      <c r="S286" s="73" t="str">
        <f>IF(R286="","",R286+R286*ProduktySlužby!$B$1)</f>
        <v/>
      </c>
      <c r="T286" s="74" t="str">
        <f>IF(B286="","",VLOOKUP(B286,Zákazníci!$A$2:$M$1000,11,FALSE)&amp;", "&amp;VLOOKUP(B286,Zákazníci!$A$2:$M$1000,12,FALSE)&amp;", "&amp;VLOOKUP(B286,Zákazníci!$A$2:$M$1000,13,FALSE))</f>
        <v/>
      </c>
    </row>
    <row r="287" spans="1:20" ht="12.75">
      <c r="A287" s="65">
        <v>286</v>
      </c>
      <c r="B287" s="66"/>
      <c r="C287" s="66"/>
      <c r="D287" s="66"/>
      <c r="E287" s="66"/>
      <c r="F287" s="67"/>
      <c r="G287" s="70" t="str">
        <f t="shared" ca="1" si="0"/>
        <v/>
      </c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73" t="str">
        <f>IF(H287="","",VLOOKUP(H287,ProduktySlužby!$A$4:$C$100,2,FALSE)*I287+IF(J287="",0,VLOOKUP(J287,ProduktySlužby!$A$4:$C$100,2,FALSE))*K287+IF(L287="",0,VLOOKUP(L287,ProduktySlužby!$A$4:$C$100,2,FALSE))*M287++IF(N287="",0,VLOOKUP(N287,ProduktySlužby!$A$4:$C$100,2,FALSE))*O287++IF(P287="",0,VLOOKUP(P287,ProduktySlužby!$A$4:$C$100,2,FALSE))*Q287)</f>
        <v/>
      </c>
      <c r="S287" s="73" t="str">
        <f>IF(R287="","",R287+R287*ProduktySlužby!$B$1)</f>
        <v/>
      </c>
      <c r="T287" s="74" t="str">
        <f>IF(B287="","",VLOOKUP(B287,Zákazníci!$A$2:$M$1000,11,FALSE)&amp;", "&amp;VLOOKUP(B287,Zákazníci!$A$2:$M$1000,12,FALSE)&amp;", "&amp;VLOOKUP(B287,Zákazníci!$A$2:$M$1000,13,FALSE))</f>
        <v/>
      </c>
    </row>
    <row r="288" spans="1:20" ht="12.75">
      <c r="A288" s="65">
        <v>287</v>
      </c>
      <c r="B288" s="66"/>
      <c r="C288" s="66"/>
      <c r="D288" s="66"/>
      <c r="E288" s="66"/>
      <c r="F288" s="67"/>
      <c r="G288" s="70" t="str">
        <f t="shared" ca="1" si="0"/>
        <v/>
      </c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73" t="str">
        <f>IF(H288="","",VLOOKUP(H288,ProduktySlužby!$A$4:$C$100,2,FALSE)*I288+IF(J288="",0,VLOOKUP(J288,ProduktySlužby!$A$4:$C$100,2,FALSE))*K288+IF(L288="",0,VLOOKUP(L288,ProduktySlužby!$A$4:$C$100,2,FALSE))*M288++IF(N288="",0,VLOOKUP(N288,ProduktySlužby!$A$4:$C$100,2,FALSE))*O288++IF(P288="",0,VLOOKUP(P288,ProduktySlužby!$A$4:$C$100,2,FALSE))*Q288)</f>
        <v/>
      </c>
      <c r="S288" s="73" t="str">
        <f>IF(R288="","",R288+R288*ProduktySlužby!$B$1)</f>
        <v/>
      </c>
      <c r="T288" s="74" t="str">
        <f>IF(B288="","",VLOOKUP(B288,Zákazníci!$A$2:$M$1000,11,FALSE)&amp;", "&amp;VLOOKUP(B288,Zákazníci!$A$2:$M$1000,12,FALSE)&amp;", "&amp;VLOOKUP(B288,Zákazníci!$A$2:$M$1000,13,FALSE))</f>
        <v/>
      </c>
    </row>
    <row r="289" spans="1:20" ht="12.75">
      <c r="A289" s="65">
        <v>288</v>
      </c>
      <c r="B289" s="66"/>
      <c r="C289" s="66"/>
      <c r="D289" s="66"/>
      <c r="E289" s="66"/>
      <c r="F289" s="67"/>
      <c r="G289" s="70" t="str">
        <f t="shared" ca="1" si="0"/>
        <v/>
      </c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73" t="str">
        <f>IF(H289="","",VLOOKUP(H289,ProduktySlužby!$A$4:$C$100,2,FALSE)*I289+IF(J289="",0,VLOOKUP(J289,ProduktySlužby!$A$4:$C$100,2,FALSE))*K289+IF(L289="",0,VLOOKUP(L289,ProduktySlužby!$A$4:$C$100,2,FALSE))*M289++IF(N289="",0,VLOOKUP(N289,ProduktySlužby!$A$4:$C$100,2,FALSE))*O289++IF(P289="",0,VLOOKUP(P289,ProduktySlužby!$A$4:$C$100,2,FALSE))*Q289)</f>
        <v/>
      </c>
      <c r="S289" s="73" t="str">
        <f>IF(R289="","",R289+R289*ProduktySlužby!$B$1)</f>
        <v/>
      </c>
      <c r="T289" s="74" t="str">
        <f>IF(B289="","",VLOOKUP(B289,Zákazníci!$A$2:$M$1000,11,FALSE)&amp;", "&amp;VLOOKUP(B289,Zákazníci!$A$2:$M$1000,12,FALSE)&amp;", "&amp;VLOOKUP(B289,Zákazníci!$A$2:$M$1000,13,FALSE))</f>
        <v/>
      </c>
    </row>
    <row r="290" spans="1:20" ht="12.75">
      <c r="A290" s="65">
        <v>289</v>
      </c>
      <c r="B290" s="66"/>
      <c r="C290" s="66"/>
      <c r="D290" s="66"/>
      <c r="E290" s="66"/>
      <c r="F290" s="67"/>
      <c r="G290" s="70" t="str">
        <f t="shared" ca="1" si="0"/>
        <v/>
      </c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73" t="str">
        <f>IF(H290="","",VLOOKUP(H290,ProduktySlužby!$A$4:$C$100,2,FALSE)*I290+IF(J290="",0,VLOOKUP(J290,ProduktySlužby!$A$4:$C$100,2,FALSE))*K290+IF(L290="",0,VLOOKUP(L290,ProduktySlužby!$A$4:$C$100,2,FALSE))*M290++IF(N290="",0,VLOOKUP(N290,ProduktySlužby!$A$4:$C$100,2,FALSE))*O290++IF(P290="",0,VLOOKUP(P290,ProduktySlužby!$A$4:$C$100,2,FALSE))*Q290)</f>
        <v/>
      </c>
      <c r="S290" s="73" t="str">
        <f>IF(R290="","",R290+R290*ProduktySlužby!$B$1)</f>
        <v/>
      </c>
      <c r="T290" s="74" t="str">
        <f>IF(B290="","",VLOOKUP(B290,Zákazníci!$A$2:$M$1000,11,FALSE)&amp;", "&amp;VLOOKUP(B290,Zákazníci!$A$2:$M$1000,12,FALSE)&amp;", "&amp;VLOOKUP(B290,Zákazníci!$A$2:$M$1000,13,FALSE))</f>
        <v/>
      </c>
    </row>
    <row r="291" spans="1:20" ht="12.75">
      <c r="A291" s="65">
        <v>290</v>
      </c>
      <c r="B291" s="66"/>
      <c r="C291" s="66"/>
      <c r="D291" s="66"/>
      <c r="E291" s="66"/>
      <c r="F291" s="67"/>
      <c r="G291" s="70" t="str">
        <f t="shared" ca="1" si="0"/>
        <v/>
      </c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73" t="str">
        <f>IF(H291="","",VLOOKUP(H291,ProduktySlužby!$A$4:$C$100,2,FALSE)*I291+IF(J291="",0,VLOOKUP(J291,ProduktySlužby!$A$4:$C$100,2,FALSE))*K291+IF(L291="",0,VLOOKUP(L291,ProduktySlužby!$A$4:$C$100,2,FALSE))*M291++IF(N291="",0,VLOOKUP(N291,ProduktySlužby!$A$4:$C$100,2,FALSE))*O291++IF(P291="",0,VLOOKUP(P291,ProduktySlužby!$A$4:$C$100,2,FALSE))*Q291)</f>
        <v/>
      </c>
      <c r="S291" s="73" t="str">
        <f>IF(R291="","",R291+R291*ProduktySlužby!$B$1)</f>
        <v/>
      </c>
      <c r="T291" s="74" t="str">
        <f>IF(B291="","",VLOOKUP(B291,Zákazníci!$A$2:$M$1000,11,FALSE)&amp;", "&amp;VLOOKUP(B291,Zákazníci!$A$2:$M$1000,12,FALSE)&amp;", "&amp;VLOOKUP(B291,Zákazníci!$A$2:$M$1000,13,FALSE))</f>
        <v/>
      </c>
    </row>
    <row r="292" spans="1:20" ht="12.75">
      <c r="A292" s="65">
        <v>291</v>
      </c>
      <c r="B292" s="66"/>
      <c r="C292" s="66"/>
      <c r="D292" s="66"/>
      <c r="E292" s="66"/>
      <c r="F292" s="67"/>
      <c r="G292" s="70" t="str">
        <f t="shared" ca="1" si="0"/>
        <v/>
      </c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73" t="str">
        <f>IF(H292="","",VLOOKUP(H292,ProduktySlužby!$A$4:$C$100,2,FALSE)*I292+IF(J292="",0,VLOOKUP(J292,ProduktySlužby!$A$4:$C$100,2,FALSE))*K292+IF(L292="",0,VLOOKUP(L292,ProduktySlužby!$A$4:$C$100,2,FALSE))*M292++IF(N292="",0,VLOOKUP(N292,ProduktySlužby!$A$4:$C$100,2,FALSE))*O292++IF(P292="",0,VLOOKUP(P292,ProduktySlužby!$A$4:$C$100,2,FALSE))*Q292)</f>
        <v/>
      </c>
      <c r="S292" s="73" t="str">
        <f>IF(R292="","",R292+R292*ProduktySlužby!$B$1)</f>
        <v/>
      </c>
      <c r="T292" s="74" t="str">
        <f>IF(B292="","",VLOOKUP(B292,Zákazníci!$A$2:$M$1000,11,FALSE)&amp;", "&amp;VLOOKUP(B292,Zákazníci!$A$2:$M$1000,12,FALSE)&amp;", "&amp;VLOOKUP(B292,Zákazníci!$A$2:$M$1000,13,FALSE))</f>
        <v/>
      </c>
    </row>
    <row r="293" spans="1:20" ht="12.75">
      <c r="A293" s="65">
        <v>292</v>
      </c>
      <c r="B293" s="66"/>
      <c r="C293" s="66"/>
      <c r="D293" s="66"/>
      <c r="E293" s="66"/>
      <c r="F293" s="67"/>
      <c r="G293" s="70" t="str">
        <f t="shared" ca="1" si="0"/>
        <v/>
      </c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73" t="str">
        <f>IF(H293="","",VLOOKUP(H293,ProduktySlužby!$A$4:$C$100,2,FALSE)*I293+IF(J293="",0,VLOOKUP(J293,ProduktySlužby!$A$4:$C$100,2,FALSE))*K293+IF(L293="",0,VLOOKUP(L293,ProduktySlužby!$A$4:$C$100,2,FALSE))*M293++IF(N293="",0,VLOOKUP(N293,ProduktySlužby!$A$4:$C$100,2,FALSE))*O293++IF(P293="",0,VLOOKUP(P293,ProduktySlužby!$A$4:$C$100,2,FALSE))*Q293)</f>
        <v/>
      </c>
      <c r="S293" s="73" t="str">
        <f>IF(R293="","",R293+R293*ProduktySlužby!$B$1)</f>
        <v/>
      </c>
      <c r="T293" s="74" t="str">
        <f>IF(B293="","",VLOOKUP(B293,Zákazníci!$A$2:$M$1000,11,FALSE)&amp;", "&amp;VLOOKUP(B293,Zákazníci!$A$2:$M$1000,12,FALSE)&amp;", "&amp;VLOOKUP(B293,Zákazníci!$A$2:$M$1000,13,FALSE))</f>
        <v/>
      </c>
    </row>
    <row r="294" spans="1:20" ht="12.75">
      <c r="A294" s="65">
        <v>293</v>
      </c>
      <c r="B294" s="66"/>
      <c r="C294" s="66"/>
      <c r="D294" s="66"/>
      <c r="E294" s="66"/>
      <c r="F294" s="67"/>
      <c r="G294" s="70" t="str">
        <f t="shared" ca="1" si="0"/>
        <v/>
      </c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73" t="str">
        <f>IF(H294="","",VLOOKUP(H294,ProduktySlužby!$A$4:$C$100,2,FALSE)*I294+IF(J294="",0,VLOOKUP(J294,ProduktySlužby!$A$4:$C$100,2,FALSE))*K294+IF(L294="",0,VLOOKUP(L294,ProduktySlužby!$A$4:$C$100,2,FALSE))*M294++IF(N294="",0,VLOOKUP(N294,ProduktySlužby!$A$4:$C$100,2,FALSE))*O294++IF(P294="",0,VLOOKUP(P294,ProduktySlužby!$A$4:$C$100,2,FALSE))*Q294)</f>
        <v/>
      </c>
      <c r="S294" s="73" t="str">
        <f>IF(R294="","",R294+R294*ProduktySlužby!$B$1)</f>
        <v/>
      </c>
      <c r="T294" s="74" t="str">
        <f>IF(B294="","",VLOOKUP(B294,Zákazníci!$A$2:$M$1000,11,FALSE)&amp;", "&amp;VLOOKUP(B294,Zákazníci!$A$2:$M$1000,12,FALSE)&amp;", "&amp;VLOOKUP(B294,Zákazníci!$A$2:$M$1000,13,FALSE))</f>
        <v/>
      </c>
    </row>
    <row r="295" spans="1:20" ht="12.75">
      <c r="A295" s="65">
        <v>294</v>
      </c>
      <c r="B295" s="66"/>
      <c r="C295" s="66"/>
      <c r="D295" s="66"/>
      <c r="E295" s="66"/>
      <c r="F295" s="67"/>
      <c r="G295" s="70" t="str">
        <f t="shared" ca="1" si="0"/>
        <v/>
      </c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73" t="str">
        <f>IF(H295="","",VLOOKUP(H295,ProduktySlužby!$A$4:$C$100,2,FALSE)*I295+IF(J295="",0,VLOOKUP(J295,ProduktySlužby!$A$4:$C$100,2,FALSE))*K295+IF(L295="",0,VLOOKUP(L295,ProduktySlužby!$A$4:$C$100,2,FALSE))*M295++IF(N295="",0,VLOOKUP(N295,ProduktySlužby!$A$4:$C$100,2,FALSE))*O295++IF(P295="",0,VLOOKUP(P295,ProduktySlužby!$A$4:$C$100,2,FALSE))*Q295)</f>
        <v/>
      </c>
      <c r="S295" s="73" t="str">
        <f>IF(R295="","",R295+R295*ProduktySlužby!$B$1)</f>
        <v/>
      </c>
      <c r="T295" s="74" t="str">
        <f>IF(B295="","",VLOOKUP(B295,Zákazníci!$A$2:$M$1000,11,FALSE)&amp;", "&amp;VLOOKUP(B295,Zákazníci!$A$2:$M$1000,12,FALSE)&amp;", "&amp;VLOOKUP(B295,Zákazníci!$A$2:$M$1000,13,FALSE))</f>
        <v/>
      </c>
    </row>
    <row r="296" spans="1:20" ht="12.75">
      <c r="A296" s="65">
        <v>295</v>
      </c>
      <c r="B296" s="66"/>
      <c r="C296" s="66"/>
      <c r="D296" s="66"/>
      <c r="E296" s="66"/>
      <c r="F296" s="67"/>
      <c r="G296" s="70" t="str">
        <f t="shared" ca="1" si="0"/>
        <v/>
      </c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73" t="str">
        <f>IF(H296="","",VLOOKUP(H296,ProduktySlužby!$A$4:$C$100,2,FALSE)*I296+IF(J296="",0,VLOOKUP(J296,ProduktySlužby!$A$4:$C$100,2,FALSE))*K296+IF(L296="",0,VLOOKUP(L296,ProduktySlužby!$A$4:$C$100,2,FALSE))*M296++IF(N296="",0,VLOOKUP(N296,ProduktySlužby!$A$4:$C$100,2,FALSE))*O296++IF(P296="",0,VLOOKUP(P296,ProduktySlužby!$A$4:$C$100,2,FALSE))*Q296)</f>
        <v/>
      </c>
      <c r="S296" s="73" t="str">
        <f>IF(R296="","",R296+R296*ProduktySlužby!$B$1)</f>
        <v/>
      </c>
      <c r="T296" s="74" t="str">
        <f>IF(B296="","",VLOOKUP(B296,Zákazníci!$A$2:$M$1000,11,FALSE)&amp;", "&amp;VLOOKUP(B296,Zákazníci!$A$2:$M$1000,12,FALSE)&amp;", "&amp;VLOOKUP(B296,Zákazníci!$A$2:$M$1000,13,FALSE))</f>
        <v/>
      </c>
    </row>
    <row r="297" spans="1:20" ht="12.75">
      <c r="A297" s="65">
        <v>296</v>
      </c>
      <c r="B297" s="66"/>
      <c r="C297" s="66"/>
      <c r="D297" s="66"/>
      <c r="E297" s="66"/>
      <c r="F297" s="67"/>
      <c r="G297" s="70" t="str">
        <f t="shared" ca="1" si="0"/>
        <v/>
      </c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73" t="str">
        <f>IF(H297="","",VLOOKUP(H297,ProduktySlužby!$A$4:$C$100,2,FALSE)*I297+IF(J297="",0,VLOOKUP(J297,ProduktySlužby!$A$4:$C$100,2,FALSE))*K297+IF(L297="",0,VLOOKUP(L297,ProduktySlužby!$A$4:$C$100,2,FALSE))*M297++IF(N297="",0,VLOOKUP(N297,ProduktySlužby!$A$4:$C$100,2,FALSE))*O297++IF(P297="",0,VLOOKUP(P297,ProduktySlužby!$A$4:$C$100,2,FALSE))*Q297)</f>
        <v/>
      </c>
      <c r="S297" s="73" t="str">
        <f>IF(R297="","",R297+R297*ProduktySlužby!$B$1)</f>
        <v/>
      </c>
      <c r="T297" s="74" t="str">
        <f>IF(B297="","",VLOOKUP(B297,Zákazníci!$A$2:$M$1000,11,FALSE)&amp;", "&amp;VLOOKUP(B297,Zákazníci!$A$2:$M$1000,12,FALSE)&amp;", "&amp;VLOOKUP(B297,Zákazníci!$A$2:$M$1000,13,FALSE))</f>
        <v/>
      </c>
    </row>
    <row r="298" spans="1:20" ht="12.75">
      <c r="A298" s="65">
        <v>297</v>
      </c>
      <c r="B298" s="66"/>
      <c r="C298" s="66"/>
      <c r="D298" s="66"/>
      <c r="E298" s="66"/>
      <c r="F298" s="67"/>
      <c r="G298" s="70" t="str">
        <f t="shared" ca="1" si="0"/>
        <v/>
      </c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73" t="str">
        <f>IF(H298="","",VLOOKUP(H298,ProduktySlužby!$A$4:$C$100,2,FALSE)*I298+IF(J298="",0,VLOOKUP(J298,ProduktySlužby!$A$4:$C$100,2,FALSE))*K298+IF(L298="",0,VLOOKUP(L298,ProduktySlužby!$A$4:$C$100,2,FALSE))*M298++IF(N298="",0,VLOOKUP(N298,ProduktySlužby!$A$4:$C$100,2,FALSE))*O298++IF(P298="",0,VLOOKUP(P298,ProduktySlužby!$A$4:$C$100,2,FALSE))*Q298)</f>
        <v/>
      </c>
      <c r="S298" s="73" t="str">
        <f>IF(R298="","",R298+R298*ProduktySlužby!$B$1)</f>
        <v/>
      </c>
      <c r="T298" s="74" t="str">
        <f>IF(B298="","",VLOOKUP(B298,Zákazníci!$A$2:$M$1000,11,FALSE)&amp;", "&amp;VLOOKUP(B298,Zákazníci!$A$2:$M$1000,12,FALSE)&amp;", "&amp;VLOOKUP(B298,Zákazníci!$A$2:$M$1000,13,FALSE))</f>
        <v/>
      </c>
    </row>
    <row r="299" spans="1:20" ht="12.75">
      <c r="A299" s="65">
        <v>298</v>
      </c>
      <c r="B299" s="66"/>
      <c r="C299" s="66"/>
      <c r="D299" s="66"/>
      <c r="E299" s="66"/>
      <c r="F299" s="67"/>
      <c r="G299" s="70" t="str">
        <f t="shared" ca="1" si="0"/>
        <v/>
      </c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73" t="str">
        <f>IF(H299="","",VLOOKUP(H299,ProduktySlužby!$A$4:$C$100,2,FALSE)*I299+IF(J299="",0,VLOOKUP(J299,ProduktySlužby!$A$4:$C$100,2,FALSE))*K299+IF(L299="",0,VLOOKUP(L299,ProduktySlužby!$A$4:$C$100,2,FALSE))*M299++IF(N299="",0,VLOOKUP(N299,ProduktySlužby!$A$4:$C$100,2,FALSE))*O299++IF(P299="",0,VLOOKUP(P299,ProduktySlužby!$A$4:$C$100,2,FALSE))*Q299)</f>
        <v/>
      </c>
      <c r="S299" s="73" t="str">
        <f>IF(R299="","",R299+R299*ProduktySlužby!$B$1)</f>
        <v/>
      </c>
      <c r="T299" s="74" t="str">
        <f>IF(B299="","",VLOOKUP(B299,Zákazníci!$A$2:$M$1000,11,FALSE)&amp;", "&amp;VLOOKUP(B299,Zákazníci!$A$2:$M$1000,12,FALSE)&amp;", "&amp;VLOOKUP(B299,Zákazníci!$A$2:$M$1000,13,FALSE))</f>
        <v/>
      </c>
    </row>
    <row r="300" spans="1:20" ht="12.75">
      <c r="A300" s="65">
        <v>299</v>
      </c>
      <c r="B300" s="66"/>
      <c r="C300" s="66"/>
      <c r="D300" s="66"/>
      <c r="E300" s="66"/>
      <c r="F300" s="67"/>
      <c r="G300" s="70" t="str">
        <f t="shared" ca="1" si="0"/>
        <v/>
      </c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73" t="str">
        <f>IF(H300="","",VLOOKUP(H300,ProduktySlužby!$A$4:$C$100,2,FALSE)*I300+IF(J300="",0,VLOOKUP(J300,ProduktySlužby!$A$4:$C$100,2,FALSE))*K300+IF(L300="",0,VLOOKUP(L300,ProduktySlužby!$A$4:$C$100,2,FALSE))*M300++IF(N300="",0,VLOOKUP(N300,ProduktySlužby!$A$4:$C$100,2,FALSE))*O300++IF(P300="",0,VLOOKUP(P300,ProduktySlužby!$A$4:$C$100,2,FALSE))*Q300)</f>
        <v/>
      </c>
      <c r="S300" s="73" t="str">
        <f>IF(R300="","",R300+R300*ProduktySlužby!$B$1)</f>
        <v/>
      </c>
      <c r="T300" s="74" t="str">
        <f>IF(B300="","",VLOOKUP(B300,Zákazníci!$A$2:$M$1000,11,FALSE)&amp;", "&amp;VLOOKUP(B300,Zákazníci!$A$2:$M$1000,12,FALSE)&amp;", "&amp;VLOOKUP(B300,Zákazníci!$A$2:$M$1000,13,FALSE))</f>
        <v/>
      </c>
    </row>
    <row r="301" spans="1:20" ht="12.75">
      <c r="A301" s="65">
        <v>300</v>
      </c>
      <c r="B301" s="66"/>
      <c r="C301" s="66"/>
      <c r="D301" s="66"/>
      <c r="E301" s="66"/>
      <c r="F301" s="67"/>
      <c r="G301" s="70" t="str">
        <f t="shared" ca="1" si="0"/>
        <v/>
      </c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73" t="str">
        <f>IF(H301="","",VLOOKUP(H301,ProduktySlužby!$A$4:$C$100,2,FALSE)*I301+IF(J301="",0,VLOOKUP(J301,ProduktySlužby!$A$4:$C$100,2,FALSE))*K301+IF(L301="",0,VLOOKUP(L301,ProduktySlužby!$A$4:$C$100,2,FALSE))*M301++IF(N301="",0,VLOOKUP(N301,ProduktySlužby!$A$4:$C$100,2,FALSE))*O301++IF(P301="",0,VLOOKUP(P301,ProduktySlužby!$A$4:$C$100,2,FALSE))*Q301)</f>
        <v/>
      </c>
      <c r="S301" s="73" t="str">
        <f>IF(R301="","",R301+R301*ProduktySlužby!$B$1)</f>
        <v/>
      </c>
      <c r="T301" s="74" t="str">
        <f>IF(B301="","",VLOOKUP(B301,Zákazníci!$A$2:$M$1000,11,FALSE)&amp;", "&amp;VLOOKUP(B301,Zákazníci!$A$2:$M$1000,12,FALSE)&amp;", "&amp;VLOOKUP(B301,Zákazníci!$A$2:$M$1000,13,FALSE))</f>
        <v/>
      </c>
    </row>
    <row r="302" spans="1:20" ht="12.75">
      <c r="A302" s="65">
        <v>301</v>
      </c>
      <c r="B302" s="66"/>
      <c r="C302" s="66"/>
      <c r="D302" s="66"/>
      <c r="E302" s="66"/>
      <c r="F302" s="67"/>
      <c r="G302" s="70" t="str">
        <f t="shared" ca="1" si="0"/>
        <v/>
      </c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73" t="str">
        <f>IF(H302="","",VLOOKUP(H302,ProduktySlužby!$A$4:$C$100,2,FALSE)*I302+IF(J302="",0,VLOOKUP(J302,ProduktySlužby!$A$4:$C$100,2,FALSE))*K302+IF(L302="",0,VLOOKUP(L302,ProduktySlužby!$A$4:$C$100,2,FALSE))*M302++IF(N302="",0,VLOOKUP(N302,ProduktySlužby!$A$4:$C$100,2,FALSE))*O302++IF(P302="",0,VLOOKUP(P302,ProduktySlužby!$A$4:$C$100,2,FALSE))*Q302)</f>
        <v/>
      </c>
      <c r="S302" s="73" t="str">
        <f>IF(R302="","",R302+R302*ProduktySlužby!$B$1)</f>
        <v/>
      </c>
      <c r="T302" s="74" t="str">
        <f>IF(B302="","",VLOOKUP(B302,Zákazníci!$A$2:$M$1000,11,FALSE)&amp;", "&amp;VLOOKUP(B302,Zákazníci!$A$2:$M$1000,12,FALSE)&amp;", "&amp;VLOOKUP(B302,Zákazníci!$A$2:$M$1000,13,FALSE))</f>
        <v/>
      </c>
    </row>
    <row r="303" spans="1:20" ht="12.75">
      <c r="A303" s="65">
        <v>302</v>
      </c>
      <c r="B303" s="66"/>
      <c r="C303" s="66"/>
      <c r="D303" s="66"/>
      <c r="E303" s="66"/>
      <c r="F303" s="67"/>
      <c r="G303" s="70" t="str">
        <f t="shared" ca="1" si="0"/>
        <v/>
      </c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73" t="str">
        <f>IF(H303="","",VLOOKUP(H303,ProduktySlužby!$A$4:$C$100,2,FALSE)*I303+IF(J303="",0,VLOOKUP(J303,ProduktySlužby!$A$4:$C$100,2,FALSE))*K303+IF(L303="",0,VLOOKUP(L303,ProduktySlužby!$A$4:$C$100,2,FALSE))*M303++IF(N303="",0,VLOOKUP(N303,ProduktySlužby!$A$4:$C$100,2,FALSE))*O303++IF(P303="",0,VLOOKUP(P303,ProduktySlužby!$A$4:$C$100,2,FALSE))*Q303)</f>
        <v/>
      </c>
      <c r="S303" s="73" t="str">
        <f>IF(R303="","",R303+R303*ProduktySlužby!$B$1)</f>
        <v/>
      </c>
      <c r="T303" s="74" t="str">
        <f>IF(B303="","",VLOOKUP(B303,Zákazníci!$A$2:$M$1000,11,FALSE)&amp;", "&amp;VLOOKUP(B303,Zákazníci!$A$2:$M$1000,12,FALSE)&amp;", "&amp;VLOOKUP(B303,Zákazníci!$A$2:$M$1000,13,FALSE))</f>
        <v/>
      </c>
    </row>
    <row r="304" spans="1:20" ht="12.75">
      <c r="A304" s="65">
        <v>303</v>
      </c>
      <c r="B304" s="66"/>
      <c r="C304" s="66"/>
      <c r="D304" s="66"/>
      <c r="E304" s="66"/>
      <c r="F304" s="67"/>
      <c r="G304" s="70" t="str">
        <f t="shared" ca="1" si="0"/>
        <v/>
      </c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73" t="str">
        <f>IF(H304="","",VLOOKUP(H304,ProduktySlužby!$A$4:$C$100,2,FALSE)*I304+IF(J304="",0,VLOOKUP(J304,ProduktySlužby!$A$4:$C$100,2,FALSE))*K304+IF(L304="",0,VLOOKUP(L304,ProduktySlužby!$A$4:$C$100,2,FALSE))*M304++IF(N304="",0,VLOOKUP(N304,ProduktySlužby!$A$4:$C$100,2,FALSE))*O304++IF(P304="",0,VLOOKUP(P304,ProduktySlužby!$A$4:$C$100,2,FALSE))*Q304)</f>
        <v/>
      </c>
      <c r="S304" s="73" t="str">
        <f>IF(R304="","",R304+R304*ProduktySlužby!$B$1)</f>
        <v/>
      </c>
      <c r="T304" s="74" t="str">
        <f>IF(B304="","",VLOOKUP(B304,Zákazníci!$A$2:$M$1000,11,FALSE)&amp;", "&amp;VLOOKUP(B304,Zákazníci!$A$2:$M$1000,12,FALSE)&amp;", "&amp;VLOOKUP(B304,Zákazníci!$A$2:$M$1000,13,FALSE))</f>
        <v/>
      </c>
    </row>
    <row r="305" spans="1:20" ht="12.75">
      <c r="A305" s="65">
        <v>304</v>
      </c>
      <c r="B305" s="66"/>
      <c r="C305" s="66"/>
      <c r="D305" s="66"/>
      <c r="E305" s="66"/>
      <c r="F305" s="67"/>
      <c r="G305" s="70" t="str">
        <f t="shared" ca="1" si="0"/>
        <v/>
      </c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73" t="str">
        <f>IF(H305="","",VLOOKUP(H305,ProduktySlužby!$A$4:$C$100,2,FALSE)*I305+IF(J305="",0,VLOOKUP(J305,ProduktySlužby!$A$4:$C$100,2,FALSE))*K305+IF(L305="",0,VLOOKUP(L305,ProduktySlužby!$A$4:$C$100,2,FALSE))*M305++IF(N305="",0,VLOOKUP(N305,ProduktySlužby!$A$4:$C$100,2,FALSE))*O305++IF(P305="",0,VLOOKUP(P305,ProduktySlužby!$A$4:$C$100,2,FALSE))*Q305)</f>
        <v/>
      </c>
      <c r="S305" s="73" t="str">
        <f>IF(R305="","",R305+R305*ProduktySlužby!$B$1)</f>
        <v/>
      </c>
      <c r="T305" s="74" t="str">
        <f>IF(B305="","",VLOOKUP(B305,Zákazníci!$A$2:$M$1000,11,FALSE)&amp;", "&amp;VLOOKUP(B305,Zákazníci!$A$2:$M$1000,12,FALSE)&amp;", "&amp;VLOOKUP(B305,Zákazníci!$A$2:$M$1000,13,FALSE))</f>
        <v/>
      </c>
    </row>
    <row r="306" spans="1:20" ht="12.75">
      <c r="A306" s="65">
        <v>305</v>
      </c>
      <c r="B306" s="66"/>
      <c r="C306" s="66"/>
      <c r="D306" s="66"/>
      <c r="E306" s="66"/>
      <c r="F306" s="67"/>
      <c r="G306" s="70" t="str">
        <f t="shared" ca="1" si="0"/>
        <v/>
      </c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73" t="str">
        <f>IF(H306="","",VLOOKUP(H306,ProduktySlužby!$A$4:$C$100,2,FALSE)*I306+IF(J306="",0,VLOOKUP(J306,ProduktySlužby!$A$4:$C$100,2,FALSE))*K306+IF(L306="",0,VLOOKUP(L306,ProduktySlužby!$A$4:$C$100,2,FALSE))*M306++IF(N306="",0,VLOOKUP(N306,ProduktySlužby!$A$4:$C$100,2,FALSE))*O306++IF(P306="",0,VLOOKUP(P306,ProduktySlužby!$A$4:$C$100,2,FALSE))*Q306)</f>
        <v/>
      </c>
      <c r="S306" s="73" t="str">
        <f>IF(R306="","",R306+R306*ProduktySlužby!$B$1)</f>
        <v/>
      </c>
      <c r="T306" s="74" t="str">
        <f>IF(B306="","",VLOOKUP(B306,Zákazníci!$A$2:$M$1000,11,FALSE)&amp;", "&amp;VLOOKUP(B306,Zákazníci!$A$2:$M$1000,12,FALSE)&amp;", "&amp;VLOOKUP(B306,Zákazníci!$A$2:$M$1000,13,FALSE))</f>
        <v/>
      </c>
    </row>
    <row r="307" spans="1:20" ht="12.75">
      <c r="A307" s="65">
        <v>306</v>
      </c>
      <c r="B307" s="66"/>
      <c r="C307" s="66"/>
      <c r="D307" s="66"/>
      <c r="E307" s="66"/>
      <c r="F307" s="67"/>
      <c r="G307" s="70" t="str">
        <f t="shared" ca="1" si="0"/>
        <v/>
      </c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73" t="str">
        <f>IF(H307="","",VLOOKUP(H307,ProduktySlužby!$A$4:$C$100,2,FALSE)*I307+IF(J307="",0,VLOOKUP(J307,ProduktySlužby!$A$4:$C$100,2,FALSE))*K307+IF(L307="",0,VLOOKUP(L307,ProduktySlužby!$A$4:$C$100,2,FALSE))*M307++IF(N307="",0,VLOOKUP(N307,ProduktySlužby!$A$4:$C$100,2,FALSE))*O307++IF(P307="",0,VLOOKUP(P307,ProduktySlužby!$A$4:$C$100,2,FALSE))*Q307)</f>
        <v/>
      </c>
      <c r="S307" s="73" t="str">
        <f>IF(R307="","",R307+R307*ProduktySlužby!$B$1)</f>
        <v/>
      </c>
      <c r="T307" s="74" t="str">
        <f>IF(B307="","",VLOOKUP(B307,Zákazníci!$A$2:$M$1000,11,FALSE)&amp;", "&amp;VLOOKUP(B307,Zákazníci!$A$2:$M$1000,12,FALSE)&amp;", "&amp;VLOOKUP(B307,Zákazníci!$A$2:$M$1000,13,FALSE))</f>
        <v/>
      </c>
    </row>
    <row r="308" spans="1:20" ht="12.75">
      <c r="A308" s="65">
        <v>307</v>
      </c>
      <c r="B308" s="66"/>
      <c r="C308" s="66"/>
      <c r="D308" s="66"/>
      <c r="E308" s="66"/>
      <c r="F308" s="67"/>
      <c r="G308" s="70" t="str">
        <f t="shared" ca="1" si="0"/>
        <v/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73" t="str">
        <f>IF(H308="","",VLOOKUP(H308,ProduktySlužby!$A$4:$C$100,2,FALSE)*I308+IF(J308="",0,VLOOKUP(J308,ProduktySlužby!$A$4:$C$100,2,FALSE))*K308+IF(L308="",0,VLOOKUP(L308,ProduktySlužby!$A$4:$C$100,2,FALSE))*M308++IF(N308="",0,VLOOKUP(N308,ProduktySlužby!$A$4:$C$100,2,FALSE))*O308++IF(P308="",0,VLOOKUP(P308,ProduktySlužby!$A$4:$C$100,2,FALSE))*Q308)</f>
        <v/>
      </c>
      <c r="S308" s="73" t="str">
        <f>IF(R308="","",R308+R308*ProduktySlužby!$B$1)</f>
        <v/>
      </c>
      <c r="T308" s="74" t="str">
        <f>IF(B308="","",VLOOKUP(B308,Zákazníci!$A$2:$M$1000,11,FALSE)&amp;", "&amp;VLOOKUP(B308,Zákazníci!$A$2:$M$1000,12,FALSE)&amp;", "&amp;VLOOKUP(B308,Zákazníci!$A$2:$M$1000,13,FALSE))</f>
        <v/>
      </c>
    </row>
    <row r="309" spans="1:20" ht="12.75">
      <c r="A309" s="65">
        <v>308</v>
      </c>
      <c r="B309" s="66"/>
      <c r="C309" s="66"/>
      <c r="D309" s="66"/>
      <c r="E309" s="66"/>
      <c r="F309" s="67"/>
      <c r="G309" s="70" t="str">
        <f t="shared" ca="1" si="0"/>
        <v/>
      </c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73" t="str">
        <f>IF(H309="","",VLOOKUP(H309,ProduktySlužby!$A$4:$C$100,2,FALSE)*I309+IF(J309="",0,VLOOKUP(J309,ProduktySlužby!$A$4:$C$100,2,FALSE))*K309+IF(L309="",0,VLOOKUP(L309,ProduktySlužby!$A$4:$C$100,2,FALSE))*M309++IF(N309="",0,VLOOKUP(N309,ProduktySlužby!$A$4:$C$100,2,FALSE))*O309++IF(P309="",0,VLOOKUP(P309,ProduktySlužby!$A$4:$C$100,2,FALSE))*Q309)</f>
        <v/>
      </c>
      <c r="S309" s="73" t="str">
        <f>IF(R309="","",R309+R309*ProduktySlužby!$B$1)</f>
        <v/>
      </c>
      <c r="T309" s="74" t="str">
        <f>IF(B309="","",VLOOKUP(B309,Zákazníci!$A$2:$M$1000,11,FALSE)&amp;", "&amp;VLOOKUP(B309,Zákazníci!$A$2:$M$1000,12,FALSE)&amp;", "&amp;VLOOKUP(B309,Zákazníci!$A$2:$M$1000,13,FALSE))</f>
        <v/>
      </c>
    </row>
    <row r="310" spans="1:20" ht="12.75">
      <c r="A310" s="65">
        <v>309</v>
      </c>
      <c r="B310" s="66"/>
      <c r="C310" s="66"/>
      <c r="D310" s="66"/>
      <c r="E310" s="66"/>
      <c r="F310" s="67"/>
      <c r="G310" s="70" t="str">
        <f t="shared" ca="1" si="0"/>
        <v/>
      </c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73" t="str">
        <f>IF(H310="","",VLOOKUP(H310,ProduktySlužby!$A$4:$C$100,2,FALSE)*I310+IF(J310="",0,VLOOKUP(J310,ProduktySlužby!$A$4:$C$100,2,FALSE))*K310+IF(L310="",0,VLOOKUP(L310,ProduktySlužby!$A$4:$C$100,2,FALSE))*M310++IF(N310="",0,VLOOKUP(N310,ProduktySlužby!$A$4:$C$100,2,FALSE))*O310++IF(P310="",0,VLOOKUP(P310,ProduktySlužby!$A$4:$C$100,2,FALSE))*Q310)</f>
        <v/>
      </c>
      <c r="S310" s="73" t="str">
        <f>IF(R310="","",R310+R310*ProduktySlužby!$B$1)</f>
        <v/>
      </c>
      <c r="T310" s="74" t="str">
        <f>IF(B310="","",VLOOKUP(B310,Zákazníci!$A$2:$M$1000,11,FALSE)&amp;", "&amp;VLOOKUP(B310,Zákazníci!$A$2:$M$1000,12,FALSE)&amp;", "&amp;VLOOKUP(B310,Zákazníci!$A$2:$M$1000,13,FALSE))</f>
        <v/>
      </c>
    </row>
    <row r="311" spans="1:20" ht="12.75">
      <c r="A311" s="65">
        <v>310</v>
      </c>
      <c r="B311" s="66"/>
      <c r="C311" s="66"/>
      <c r="D311" s="66"/>
      <c r="E311" s="66"/>
      <c r="F311" s="67"/>
      <c r="G311" s="70" t="str">
        <f t="shared" ca="1" si="0"/>
        <v/>
      </c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73" t="str">
        <f>IF(H311="","",VLOOKUP(H311,ProduktySlužby!$A$4:$C$100,2,FALSE)*I311+IF(J311="",0,VLOOKUP(J311,ProduktySlužby!$A$4:$C$100,2,FALSE))*K311+IF(L311="",0,VLOOKUP(L311,ProduktySlužby!$A$4:$C$100,2,FALSE))*M311++IF(N311="",0,VLOOKUP(N311,ProduktySlužby!$A$4:$C$100,2,FALSE))*O311++IF(P311="",0,VLOOKUP(P311,ProduktySlužby!$A$4:$C$100,2,FALSE))*Q311)</f>
        <v/>
      </c>
      <c r="S311" s="73" t="str">
        <f>IF(R311="","",R311+R311*ProduktySlužby!$B$1)</f>
        <v/>
      </c>
      <c r="T311" s="74" t="str">
        <f>IF(B311="","",VLOOKUP(B311,Zákazníci!$A$2:$M$1000,11,FALSE)&amp;", "&amp;VLOOKUP(B311,Zákazníci!$A$2:$M$1000,12,FALSE)&amp;", "&amp;VLOOKUP(B311,Zákazníci!$A$2:$M$1000,13,FALSE))</f>
        <v/>
      </c>
    </row>
    <row r="312" spans="1:20" ht="12.75">
      <c r="A312" s="65">
        <v>311</v>
      </c>
      <c r="B312" s="66"/>
      <c r="C312" s="66"/>
      <c r="D312" s="66"/>
      <c r="E312" s="66"/>
      <c r="F312" s="67"/>
      <c r="G312" s="70" t="str">
        <f t="shared" ca="1" si="0"/>
        <v/>
      </c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73" t="str">
        <f>IF(H312="","",VLOOKUP(H312,ProduktySlužby!$A$4:$C$100,2,FALSE)*I312+IF(J312="",0,VLOOKUP(J312,ProduktySlužby!$A$4:$C$100,2,FALSE))*K312+IF(L312="",0,VLOOKUP(L312,ProduktySlužby!$A$4:$C$100,2,FALSE))*M312++IF(N312="",0,VLOOKUP(N312,ProduktySlužby!$A$4:$C$100,2,FALSE))*O312++IF(P312="",0,VLOOKUP(P312,ProduktySlužby!$A$4:$C$100,2,FALSE))*Q312)</f>
        <v/>
      </c>
      <c r="S312" s="73" t="str">
        <f>IF(R312="","",R312+R312*ProduktySlužby!$B$1)</f>
        <v/>
      </c>
      <c r="T312" s="74" t="str">
        <f>IF(B312="","",VLOOKUP(B312,Zákazníci!$A$2:$M$1000,11,FALSE)&amp;", "&amp;VLOOKUP(B312,Zákazníci!$A$2:$M$1000,12,FALSE)&amp;", "&amp;VLOOKUP(B312,Zákazníci!$A$2:$M$1000,13,FALSE))</f>
        <v/>
      </c>
    </row>
    <row r="313" spans="1:20" ht="12.75">
      <c r="A313" s="65">
        <v>312</v>
      </c>
      <c r="B313" s="66"/>
      <c r="C313" s="66"/>
      <c r="D313" s="66"/>
      <c r="E313" s="66"/>
      <c r="F313" s="67"/>
      <c r="G313" s="70" t="str">
        <f t="shared" ca="1" si="0"/>
        <v/>
      </c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73" t="str">
        <f>IF(H313="","",VLOOKUP(H313,ProduktySlužby!$A$4:$C$100,2,FALSE)*I313+IF(J313="",0,VLOOKUP(J313,ProduktySlužby!$A$4:$C$100,2,FALSE))*K313+IF(L313="",0,VLOOKUP(L313,ProduktySlužby!$A$4:$C$100,2,FALSE))*M313++IF(N313="",0,VLOOKUP(N313,ProduktySlužby!$A$4:$C$100,2,FALSE))*O313++IF(P313="",0,VLOOKUP(P313,ProduktySlužby!$A$4:$C$100,2,FALSE))*Q313)</f>
        <v/>
      </c>
      <c r="S313" s="73" t="str">
        <f>IF(R313="","",R313+R313*ProduktySlužby!$B$1)</f>
        <v/>
      </c>
      <c r="T313" s="74" t="str">
        <f>IF(B313="","",VLOOKUP(B313,Zákazníci!$A$2:$M$1000,11,FALSE)&amp;", "&amp;VLOOKUP(B313,Zákazníci!$A$2:$M$1000,12,FALSE)&amp;", "&amp;VLOOKUP(B313,Zákazníci!$A$2:$M$1000,13,FALSE))</f>
        <v/>
      </c>
    </row>
    <row r="314" spans="1:20" ht="12.75">
      <c r="A314" s="65">
        <v>313</v>
      </c>
      <c r="B314" s="66"/>
      <c r="C314" s="66"/>
      <c r="D314" s="66"/>
      <c r="E314" s="66"/>
      <c r="F314" s="67"/>
      <c r="G314" s="70" t="str">
        <f t="shared" ca="1" si="0"/>
        <v/>
      </c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73" t="str">
        <f>IF(H314="","",VLOOKUP(H314,ProduktySlužby!$A$4:$C$100,2,FALSE)*I314+IF(J314="",0,VLOOKUP(J314,ProduktySlužby!$A$4:$C$100,2,FALSE))*K314+IF(L314="",0,VLOOKUP(L314,ProduktySlužby!$A$4:$C$100,2,FALSE))*M314++IF(N314="",0,VLOOKUP(N314,ProduktySlužby!$A$4:$C$100,2,FALSE))*O314++IF(P314="",0,VLOOKUP(P314,ProduktySlužby!$A$4:$C$100,2,FALSE))*Q314)</f>
        <v/>
      </c>
      <c r="S314" s="73" t="str">
        <f>IF(R314="","",R314+R314*ProduktySlužby!$B$1)</f>
        <v/>
      </c>
      <c r="T314" s="74" t="str">
        <f>IF(B314="","",VLOOKUP(B314,Zákazníci!$A$2:$M$1000,11,FALSE)&amp;", "&amp;VLOOKUP(B314,Zákazníci!$A$2:$M$1000,12,FALSE)&amp;", "&amp;VLOOKUP(B314,Zákazníci!$A$2:$M$1000,13,FALSE))</f>
        <v/>
      </c>
    </row>
    <row r="315" spans="1:20" ht="12.75">
      <c r="A315" s="65">
        <v>314</v>
      </c>
      <c r="B315" s="66"/>
      <c r="C315" s="66"/>
      <c r="D315" s="66"/>
      <c r="E315" s="66"/>
      <c r="F315" s="67"/>
      <c r="G315" s="70" t="str">
        <f t="shared" ca="1" si="0"/>
        <v/>
      </c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73" t="str">
        <f>IF(H315="","",VLOOKUP(H315,ProduktySlužby!$A$4:$C$100,2,FALSE)*I315+IF(J315="",0,VLOOKUP(J315,ProduktySlužby!$A$4:$C$100,2,FALSE))*K315+IF(L315="",0,VLOOKUP(L315,ProduktySlužby!$A$4:$C$100,2,FALSE))*M315++IF(N315="",0,VLOOKUP(N315,ProduktySlužby!$A$4:$C$100,2,FALSE))*O315++IF(P315="",0,VLOOKUP(P315,ProduktySlužby!$A$4:$C$100,2,FALSE))*Q315)</f>
        <v/>
      </c>
      <c r="S315" s="73" t="str">
        <f>IF(R315="","",R315+R315*ProduktySlužby!$B$1)</f>
        <v/>
      </c>
      <c r="T315" s="74" t="str">
        <f>IF(B315="","",VLOOKUP(B315,Zákazníci!$A$2:$M$1000,11,FALSE)&amp;", "&amp;VLOOKUP(B315,Zákazníci!$A$2:$M$1000,12,FALSE)&amp;", "&amp;VLOOKUP(B315,Zákazníci!$A$2:$M$1000,13,FALSE))</f>
        <v/>
      </c>
    </row>
    <row r="316" spans="1:20" ht="12.75">
      <c r="A316" s="65">
        <v>315</v>
      </c>
      <c r="B316" s="66"/>
      <c r="C316" s="66"/>
      <c r="D316" s="66"/>
      <c r="E316" s="66"/>
      <c r="F316" s="67"/>
      <c r="G316" s="70" t="str">
        <f t="shared" ca="1" si="0"/>
        <v/>
      </c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73" t="str">
        <f>IF(H316="","",VLOOKUP(H316,ProduktySlužby!$A$4:$C$100,2,FALSE)*I316+IF(J316="",0,VLOOKUP(J316,ProduktySlužby!$A$4:$C$100,2,FALSE))*K316+IF(L316="",0,VLOOKUP(L316,ProduktySlužby!$A$4:$C$100,2,FALSE))*M316++IF(N316="",0,VLOOKUP(N316,ProduktySlužby!$A$4:$C$100,2,FALSE))*O316++IF(P316="",0,VLOOKUP(P316,ProduktySlužby!$A$4:$C$100,2,FALSE))*Q316)</f>
        <v/>
      </c>
      <c r="S316" s="73" t="str">
        <f>IF(R316="","",R316+R316*ProduktySlužby!$B$1)</f>
        <v/>
      </c>
      <c r="T316" s="74" t="str">
        <f>IF(B316="","",VLOOKUP(B316,Zákazníci!$A$2:$M$1000,11,FALSE)&amp;", "&amp;VLOOKUP(B316,Zákazníci!$A$2:$M$1000,12,FALSE)&amp;", "&amp;VLOOKUP(B316,Zákazníci!$A$2:$M$1000,13,FALSE))</f>
        <v/>
      </c>
    </row>
    <row r="317" spans="1:20" ht="12.75">
      <c r="A317" s="65">
        <v>316</v>
      </c>
      <c r="B317" s="66"/>
      <c r="C317" s="66"/>
      <c r="D317" s="66"/>
      <c r="E317" s="66"/>
      <c r="F317" s="67"/>
      <c r="G317" s="70" t="str">
        <f t="shared" ca="1" si="0"/>
        <v/>
      </c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73" t="str">
        <f>IF(H317="","",VLOOKUP(H317,ProduktySlužby!$A$4:$C$100,2,FALSE)*I317+IF(J317="",0,VLOOKUP(J317,ProduktySlužby!$A$4:$C$100,2,FALSE))*K317+IF(L317="",0,VLOOKUP(L317,ProduktySlužby!$A$4:$C$100,2,FALSE))*M317++IF(N317="",0,VLOOKUP(N317,ProduktySlužby!$A$4:$C$100,2,FALSE))*O317++IF(P317="",0,VLOOKUP(P317,ProduktySlužby!$A$4:$C$100,2,FALSE))*Q317)</f>
        <v/>
      </c>
      <c r="S317" s="73" t="str">
        <f>IF(R317="","",R317+R317*ProduktySlužby!$B$1)</f>
        <v/>
      </c>
      <c r="T317" s="74" t="str">
        <f>IF(B317="","",VLOOKUP(B317,Zákazníci!$A$2:$M$1000,11,FALSE)&amp;", "&amp;VLOOKUP(B317,Zákazníci!$A$2:$M$1000,12,FALSE)&amp;", "&amp;VLOOKUP(B317,Zákazníci!$A$2:$M$1000,13,FALSE))</f>
        <v/>
      </c>
    </row>
    <row r="318" spans="1:20" ht="12.75">
      <c r="A318" s="65">
        <v>317</v>
      </c>
      <c r="B318" s="66"/>
      <c r="C318" s="66"/>
      <c r="D318" s="66"/>
      <c r="E318" s="66"/>
      <c r="F318" s="67"/>
      <c r="G318" s="70" t="str">
        <f t="shared" ca="1" si="0"/>
        <v/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73" t="str">
        <f>IF(H318="","",VLOOKUP(H318,ProduktySlužby!$A$4:$C$100,2,FALSE)*I318+IF(J318="",0,VLOOKUP(J318,ProduktySlužby!$A$4:$C$100,2,FALSE))*K318+IF(L318="",0,VLOOKUP(L318,ProduktySlužby!$A$4:$C$100,2,FALSE))*M318++IF(N318="",0,VLOOKUP(N318,ProduktySlužby!$A$4:$C$100,2,FALSE))*O318++IF(P318="",0,VLOOKUP(P318,ProduktySlužby!$A$4:$C$100,2,FALSE))*Q318)</f>
        <v/>
      </c>
      <c r="S318" s="73" t="str">
        <f>IF(R318="","",R318+R318*ProduktySlužby!$B$1)</f>
        <v/>
      </c>
      <c r="T318" s="74" t="str">
        <f>IF(B318="","",VLOOKUP(B318,Zákazníci!$A$2:$M$1000,11,FALSE)&amp;", "&amp;VLOOKUP(B318,Zákazníci!$A$2:$M$1000,12,FALSE)&amp;", "&amp;VLOOKUP(B318,Zákazníci!$A$2:$M$1000,13,FALSE))</f>
        <v/>
      </c>
    </row>
    <row r="319" spans="1:20" ht="12.75">
      <c r="A319" s="65">
        <v>318</v>
      </c>
      <c r="B319" s="66"/>
      <c r="C319" s="66"/>
      <c r="D319" s="66"/>
      <c r="E319" s="66"/>
      <c r="F319" s="67"/>
      <c r="G319" s="70" t="str">
        <f t="shared" ca="1" si="0"/>
        <v/>
      </c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73" t="str">
        <f>IF(H319="","",VLOOKUP(H319,ProduktySlužby!$A$4:$C$100,2,FALSE)*I319+IF(J319="",0,VLOOKUP(J319,ProduktySlužby!$A$4:$C$100,2,FALSE))*K319+IF(L319="",0,VLOOKUP(L319,ProduktySlužby!$A$4:$C$100,2,FALSE))*M319++IF(N319="",0,VLOOKUP(N319,ProduktySlužby!$A$4:$C$100,2,FALSE))*O319++IF(P319="",0,VLOOKUP(P319,ProduktySlužby!$A$4:$C$100,2,FALSE))*Q319)</f>
        <v/>
      </c>
      <c r="S319" s="73" t="str">
        <f>IF(R319="","",R319+R319*ProduktySlužby!$B$1)</f>
        <v/>
      </c>
      <c r="T319" s="74" t="str">
        <f>IF(B319="","",VLOOKUP(B319,Zákazníci!$A$2:$M$1000,11,FALSE)&amp;", "&amp;VLOOKUP(B319,Zákazníci!$A$2:$M$1000,12,FALSE)&amp;", "&amp;VLOOKUP(B319,Zákazníci!$A$2:$M$1000,13,FALSE))</f>
        <v/>
      </c>
    </row>
    <row r="320" spans="1:20" ht="12.75">
      <c r="A320" s="65">
        <v>319</v>
      </c>
      <c r="B320" s="66"/>
      <c r="C320" s="66"/>
      <c r="D320" s="66"/>
      <c r="E320" s="66"/>
      <c r="F320" s="67"/>
      <c r="G320" s="70" t="str">
        <f t="shared" ca="1" si="0"/>
        <v/>
      </c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73" t="str">
        <f>IF(H320="","",VLOOKUP(H320,ProduktySlužby!$A$4:$C$100,2,FALSE)*I320+IF(J320="",0,VLOOKUP(J320,ProduktySlužby!$A$4:$C$100,2,FALSE))*K320+IF(L320="",0,VLOOKUP(L320,ProduktySlužby!$A$4:$C$100,2,FALSE))*M320++IF(N320="",0,VLOOKUP(N320,ProduktySlužby!$A$4:$C$100,2,FALSE))*O320++IF(P320="",0,VLOOKUP(P320,ProduktySlužby!$A$4:$C$100,2,FALSE))*Q320)</f>
        <v/>
      </c>
      <c r="S320" s="73" t="str">
        <f>IF(R320="","",R320+R320*ProduktySlužby!$B$1)</f>
        <v/>
      </c>
      <c r="T320" s="74" t="str">
        <f>IF(B320="","",VLOOKUP(B320,Zákazníci!$A$2:$M$1000,11,FALSE)&amp;", "&amp;VLOOKUP(B320,Zákazníci!$A$2:$M$1000,12,FALSE)&amp;", "&amp;VLOOKUP(B320,Zákazníci!$A$2:$M$1000,13,FALSE))</f>
        <v/>
      </c>
    </row>
    <row r="321" spans="1:20" ht="12.75">
      <c r="A321" s="65">
        <v>320</v>
      </c>
      <c r="B321" s="66"/>
      <c r="C321" s="66"/>
      <c r="D321" s="66"/>
      <c r="E321" s="66"/>
      <c r="F321" s="67"/>
      <c r="G321" s="70" t="str">
        <f t="shared" ca="1" si="0"/>
        <v/>
      </c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73" t="str">
        <f>IF(H321="","",VLOOKUP(H321,ProduktySlužby!$A$4:$C$100,2,FALSE)*I321+IF(J321="",0,VLOOKUP(J321,ProduktySlužby!$A$4:$C$100,2,FALSE))*K321+IF(L321="",0,VLOOKUP(L321,ProduktySlužby!$A$4:$C$100,2,FALSE))*M321++IF(N321="",0,VLOOKUP(N321,ProduktySlužby!$A$4:$C$100,2,FALSE))*O321++IF(P321="",0,VLOOKUP(P321,ProduktySlužby!$A$4:$C$100,2,FALSE))*Q321)</f>
        <v/>
      </c>
      <c r="S321" s="73" t="str">
        <f>IF(R321="","",R321+R321*ProduktySlužby!$B$1)</f>
        <v/>
      </c>
      <c r="T321" s="74" t="str">
        <f>IF(B321="","",VLOOKUP(B321,Zákazníci!$A$2:$M$1000,11,FALSE)&amp;", "&amp;VLOOKUP(B321,Zákazníci!$A$2:$M$1000,12,FALSE)&amp;", "&amp;VLOOKUP(B321,Zákazníci!$A$2:$M$1000,13,FALSE))</f>
        <v/>
      </c>
    </row>
    <row r="322" spans="1:20" ht="12.75">
      <c r="A322" s="65">
        <v>321</v>
      </c>
      <c r="B322" s="66"/>
      <c r="C322" s="66"/>
      <c r="D322" s="66"/>
      <c r="E322" s="66"/>
      <c r="F322" s="67"/>
      <c r="G322" s="70" t="str">
        <f t="shared" ca="1" si="0"/>
        <v/>
      </c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73" t="str">
        <f>IF(H322="","",VLOOKUP(H322,ProduktySlužby!$A$4:$C$100,2,FALSE)*I322+IF(J322="",0,VLOOKUP(J322,ProduktySlužby!$A$4:$C$100,2,FALSE))*K322+IF(L322="",0,VLOOKUP(L322,ProduktySlužby!$A$4:$C$100,2,FALSE))*M322++IF(N322="",0,VLOOKUP(N322,ProduktySlužby!$A$4:$C$100,2,FALSE))*O322++IF(P322="",0,VLOOKUP(P322,ProduktySlužby!$A$4:$C$100,2,FALSE))*Q322)</f>
        <v/>
      </c>
      <c r="S322" s="73" t="str">
        <f>IF(R322="","",R322+R322*ProduktySlužby!$B$1)</f>
        <v/>
      </c>
      <c r="T322" s="74" t="str">
        <f>IF(B322="","",VLOOKUP(B322,Zákazníci!$A$2:$M$1000,11,FALSE)&amp;", "&amp;VLOOKUP(B322,Zákazníci!$A$2:$M$1000,12,FALSE)&amp;", "&amp;VLOOKUP(B322,Zákazníci!$A$2:$M$1000,13,FALSE))</f>
        <v/>
      </c>
    </row>
    <row r="323" spans="1:20" ht="12.75">
      <c r="A323" s="65">
        <v>322</v>
      </c>
      <c r="B323" s="66"/>
      <c r="C323" s="66"/>
      <c r="D323" s="66"/>
      <c r="E323" s="66"/>
      <c r="F323" s="67"/>
      <c r="G323" s="70" t="str">
        <f t="shared" ca="1" si="0"/>
        <v/>
      </c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73" t="str">
        <f>IF(H323="","",VLOOKUP(H323,ProduktySlužby!$A$4:$C$100,2,FALSE)*I323+IF(J323="",0,VLOOKUP(J323,ProduktySlužby!$A$4:$C$100,2,FALSE))*K323+IF(L323="",0,VLOOKUP(L323,ProduktySlužby!$A$4:$C$100,2,FALSE))*M323++IF(N323="",0,VLOOKUP(N323,ProduktySlužby!$A$4:$C$100,2,FALSE))*O323++IF(P323="",0,VLOOKUP(P323,ProduktySlužby!$A$4:$C$100,2,FALSE))*Q323)</f>
        <v/>
      </c>
      <c r="S323" s="73" t="str">
        <f>IF(R323="","",R323+R323*ProduktySlužby!$B$1)</f>
        <v/>
      </c>
      <c r="T323" s="74" t="str">
        <f>IF(B323="","",VLOOKUP(B323,Zákazníci!$A$2:$M$1000,11,FALSE)&amp;", "&amp;VLOOKUP(B323,Zákazníci!$A$2:$M$1000,12,FALSE)&amp;", "&amp;VLOOKUP(B323,Zákazníci!$A$2:$M$1000,13,FALSE))</f>
        <v/>
      </c>
    </row>
    <row r="324" spans="1:20" ht="12.75">
      <c r="A324" s="65">
        <v>323</v>
      </c>
      <c r="B324" s="66"/>
      <c r="C324" s="66"/>
      <c r="D324" s="66"/>
      <c r="E324" s="66"/>
      <c r="F324" s="67"/>
      <c r="G324" s="70" t="str">
        <f t="shared" ca="1" si="0"/>
        <v/>
      </c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73" t="str">
        <f>IF(H324="","",VLOOKUP(H324,ProduktySlužby!$A$4:$C$100,2,FALSE)*I324+IF(J324="",0,VLOOKUP(J324,ProduktySlužby!$A$4:$C$100,2,FALSE))*K324+IF(L324="",0,VLOOKUP(L324,ProduktySlužby!$A$4:$C$100,2,FALSE))*M324++IF(N324="",0,VLOOKUP(N324,ProduktySlužby!$A$4:$C$100,2,FALSE))*O324++IF(P324="",0,VLOOKUP(P324,ProduktySlužby!$A$4:$C$100,2,FALSE))*Q324)</f>
        <v/>
      </c>
      <c r="S324" s="73" t="str">
        <f>IF(R324="","",R324+R324*ProduktySlužby!$B$1)</f>
        <v/>
      </c>
      <c r="T324" s="74" t="str">
        <f>IF(B324="","",VLOOKUP(B324,Zákazníci!$A$2:$M$1000,11,FALSE)&amp;", "&amp;VLOOKUP(B324,Zákazníci!$A$2:$M$1000,12,FALSE)&amp;", "&amp;VLOOKUP(B324,Zákazníci!$A$2:$M$1000,13,FALSE))</f>
        <v/>
      </c>
    </row>
    <row r="325" spans="1:20" ht="12.75">
      <c r="A325" s="65">
        <v>324</v>
      </c>
      <c r="B325" s="66"/>
      <c r="C325" s="66"/>
      <c r="D325" s="66"/>
      <c r="E325" s="66"/>
      <c r="F325" s="67"/>
      <c r="G325" s="70" t="str">
        <f t="shared" ca="1" si="0"/>
        <v/>
      </c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73" t="str">
        <f>IF(H325="","",VLOOKUP(H325,ProduktySlužby!$A$4:$C$100,2,FALSE)*I325+IF(J325="",0,VLOOKUP(J325,ProduktySlužby!$A$4:$C$100,2,FALSE))*K325+IF(L325="",0,VLOOKUP(L325,ProduktySlužby!$A$4:$C$100,2,FALSE))*M325++IF(N325="",0,VLOOKUP(N325,ProduktySlužby!$A$4:$C$100,2,FALSE))*O325++IF(P325="",0,VLOOKUP(P325,ProduktySlužby!$A$4:$C$100,2,FALSE))*Q325)</f>
        <v/>
      </c>
      <c r="S325" s="73" t="str">
        <f>IF(R325="","",R325+R325*ProduktySlužby!$B$1)</f>
        <v/>
      </c>
      <c r="T325" s="74" t="str">
        <f>IF(B325="","",VLOOKUP(B325,Zákazníci!$A$2:$M$1000,11,FALSE)&amp;", "&amp;VLOOKUP(B325,Zákazníci!$A$2:$M$1000,12,FALSE)&amp;", "&amp;VLOOKUP(B325,Zákazníci!$A$2:$M$1000,13,FALSE))</f>
        <v/>
      </c>
    </row>
    <row r="326" spans="1:20" ht="12.75">
      <c r="A326" s="65">
        <v>325</v>
      </c>
      <c r="B326" s="66"/>
      <c r="C326" s="66"/>
      <c r="D326" s="66"/>
      <c r="E326" s="66"/>
      <c r="F326" s="67"/>
      <c r="G326" s="70" t="str">
        <f t="shared" ca="1" si="0"/>
        <v/>
      </c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73" t="str">
        <f>IF(H326="","",VLOOKUP(H326,ProduktySlužby!$A$4:$C$100,2,FALSE)*I326+IF(J326="",0,VLOOKUP(J326,ProduktySlužby!$A$4:$C$100,2,FALSE))*K326+IF(L326="",0,VLOOKUP(L326,ProduktySlužby!$A$4:$C$100,2,FALSE))*M326++IF(N326="",0,VLOOKUP(N326,ProduktySlužby!$A$4:$C$100,2,FALSE))*O326++IF(P326="",0,VLOOKUP(P326,ProduktySlužby!$A$4:$C$100,2,FALSE))*Q326)</f>
        <v/>
      </c>
      <c r="S326" s="73" t="str">
        <f>IF(R326="","",R326+R326*ProduktySlužby!$B$1)</f>
        <v/>
      </c>
      <c r="T326" s="74" t="str">
        <f>IF(B326="","",VLOOKUP(B326,Zákazníci!$A$2:$M$1000,11,FALSE)&amp;", "&amp;VLOOKUP(B326,Zákazníci!$A$2:$M$1000,12,FALSE)&amp;", "&amp;VLOOKUP(B326,Zákazníci!$A$2:$M$1000,13,FALSE))</f>
        <v/>
      </c>
    </row>
    <row r="327" spans="1:20" ht="12.75">
      <c r="A327" s="65">
        <v>326</v>
      </c>
      <c r="B327" s="66"/>
      <c r="C327" s="66"/>
      <c r="D327" s="66"/>
      <c r="E327" s="66"/>
      <c r="F327" s="67"/>
      <c r="G327" s="70" t="str">
        <f t="shared" ca="1" si="0"/>
        <v/>
      </c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73" t="str">
        <f>IF(H327="","",VLOOKUP(H327,ProduktySlužby!$A$4:$C$100,2,FALSE)*I327+IF(J327="",0,VLOOKUP(J327,ProduktySlužby!$A$4:$C$100,2,FALSE))*K327+IF(L327="",0,VLOOKUP(L327,ProduktySlužby!$A$4:$C$100,2,FALSE))*M327++IF(N327="",0,VLOOKUP(N327,ProduktySlužby!$A$4:$C$100,2,FALSE))*O327++IF(P327="",0,VLOOKUP(P327,ProduktySlužby!$A$4:$C$100,2,FALSE))*Q327)</f>
        <v/>
      </c>
      <c r="S327" s="73" t="str">
        <f>IF(R327="","",R327+R327*ProduktySlužby!$B$1)</f>
        <v/>
      </c>
      <c r="T327" s="74" t="str">
        <f>IF(B327="","",VLOOKUP(B327,Zákazníci!$A$2:$M$1000,11,FALSE)&amp;", "&amp;VLOOKUP(B327,Zákazníci!$A$2:$M$1000,12,FALSE)&amp;", "&amp;VLOOKUP(B327,Zákazníci!$A$2:$M$1000,13,FALSE))</f>
        <v/>
      </c>
    </row>
    <row r="328" spans="1:20" ht="12.75">
      <c r="A328" s="65">
        <v>327</v>
      </c>
      <c r="B328" s="66"/>
      <c r="C328" s="66"/>
      <c r="D328" s="66"/>
      <c r="E328" s="66"/>
      <c r="F328" s="67"/>
      <c r="G328" s="70" t="str">
        <f t="shared" ca="1" si="0"/>
        <v/>
      </c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73" t="str">
        <f>IF(H328="","",VLOOKUP(H328,ProduktySlužby!$A$4:$C$100,2,FALSE)*I328+IF(J328="",0,VLOOKUP(J328,ProduktySlužby!$A$4:$C$100,2,FALSE))*K328+IF(L328="",0,VLOOKUP(L328,ProduktySlužby!$A$4:$C$100,2,FALSE))*M328++IF(N328="",0,VLOOKUP(N328,ProduktySlužby!$A$4:$C$100,2,FALSE))*O328++IF(P328="",0,VLOOKUP(P328,ProduktySlužby!$A$4:$C$100,2,FALSE))*Q328)</f>
        <v/>
      </c>
      <c r="S328" s="73" t="str">
        <f>IF(R328="","",R328+R328*ProduktySlužby!$B$1)</f>
        <v/>
      </c>
      <c r="T328" s="74" t="str">
        <f>IF(B328="","",VLOOKUP(B328,Zákazníci!$A$2:$M$1000,11,FALSE)&amp;", "&amp;VLOOKUP(B328,Zákazníci!$A$2:$M$1000,12,FALSE)&amp;", "&amp;VLOOKUP(B328,Zákazníci!$A$2:$M$1000,13,FALSE))</f>
        <v/>
      </c>
    </row>
    <row r="329" spans="1:20" ht="12.75">
      <c r="A329" s="65">
        <v>328</v>
      </c>
      <c r="B329" s="66"/>
      <c r="C329" s="66"/>
      <c r="D329" s="66"/>
      <c r="E329" s="66"/>
      <c r="F329" s="67"/>
      <c r="G329" s="70" t="str">
        <f t="shared" ca="1" si="0"/>
        <v/>
      </c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73" t="str">
        <f>IF(H329="","",VLOOKUP(H329,ProduktySlužby!$A$4:$C$100,2,FALSE)*I329+IF(J329="",0,VLOOKUP(J329,ProduktySlužby!$A$4:$C$100,2,FALSE))*K329+IF(L329="",0,VLOOKUP(L329,ProduktySlužby!$A$4:$C$100,2,FALSE))*M329++IF(N329="",0,VLOOKUP(N329,ProduktySlužby!$A$4:$C$100,2,FALSE))*O329++IF(P329="",0,VLOOKUP(P329,ProduktySlužby!$A$4:$C$100,2,FALSE))*Q329)</f>
        <v/>
      </c>
      <c r="S329" s="73" t="str">
        <f>IF(R329="","",R329+R329*ProduktySlužby!$B$1)</f>
        <v/>
      </c>
      <c r="T329" s="74" t="str">
        <f>IF(B329="","",VLOOKUP(B329,Zákazníci!$A$2:$M$1000,11,FALSE)&amp;", "&amp;VLOOKUP(B329,Zákazníci!$A$2:$M$1000,12,FALSE)&amp;", "&amp;VLOOKUP(B329,Zákazníci!$A$2:$M$1000,13,FALSE))</f>
        <v/>
      </c>
    </row>
    <row r="330" spans="1:20" ht="12.75">
      <c r="A330" s="65">
        <v>329</v>
      </c>
      <c r="B330" s="66"/>
      <c r="C330" s="66"/>
      <c r="D330" s="66"/>
      <c r="E330" s="66"/>
      <c r="F330" s="67"/>
      <c r="G330" s="70" t="str">
        <f t="shared" ca="1" si="0"/>
        <v/>
      </c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73" t="str">
        <f>IF(H330="","",VLOOKUP(H330,ProduktySlužby!$A$4:$C$100,2,FALSE)*I330+IF(J330="",0,VLOOKUP(J330,ProduktySlužby!$A$4:$C$100,2,FALSE))*K330+IF(L330="",0,VLOOKUP(L330,ProduktySlužby!$A$4:$C$100,2,FALSE))*M330++IF(N330="",0,VLOOKUP(N330,ProduktySlužby!$A$4:$C$100,2,FALSE))*O330++IF(P330="",0,VLOOKUP(P330,ProduktySlužby!$A$4:$C$100,2,FALSE))*Q330)</f>
        <v/>
      </c>
      <c r="S330" s="73" t="str">
        <f>IF(R330="","",R330+R330*ProduktySlužby!$B$1)</f>
        <v/>
      </c>
      <c r="T330" s="74" t="str">
        <f>IF(B330="","",VLOOKUP(B330,Zákazníci!$A$2:$M$1000,11,FALSE)&amp;", "&amp;VLOOKUP(B330,Zákazníci!$A$2:$M$1000,12,FALSE)&amp;", "&amp;VLOOKUP(B330,Zákazníci!$A$2:$M$1000,13,FALSE))</f>
        <v/>
      </c>
    </row>
    <row r="331" spans="1:20" ht="12.75">
      <c r="A331" s="65">
        <v>330</v>
      </c>
      <c r="B331" s="66"/>
      <c r="C331" s="66"/>
      <c r="D331" s="66"/>
      <c r="E331" s="66"/>
      <c r="F331" s="67"/>
      <c r="G331" s="70" t="str">
        <f t="shared" ca="1" si="0"/>
        <v/>
      </c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73" t="str">
        <f>IF(H331="","",VLOOKUP(H331,ProduktySlužby!$A$4:$C$100,2,FALSE)*I331+IF(J331="",0,VLOOKUP(J331,ProduktySlužby!$A$4:$C$100,2,FALSE))*K331+IF(L331="",0,VLOOKUP(L331,ProduktySlužby!$A$4:$C$100,2,FALSE))*M331++IF(N331="",0,VLOOKUP(N331,ProduktySlužby!$A$4:$C$100,2,FALSE))*O331++IF(P331="",0,VLOOKUP(P331,ProduktySlužby!$A$4:$C$100,2,FALSE))*Q331)</f>
        <v/>
      </c>
      <c r="S331" s="73" t="str">
        <f>IF(R331="","",R331+R331*ProduktySlužby!$B$1)</f>
        <v/>
      </c>
      <c r="T331" s="74" t="str">
        <f>IF(B331="","",VLOOKUP(B331,Zákazníci!$A$2:$M$1000,11,FALSE)&amp;", "&amp;VLOOKUP(B331,Zákazníci!$A$2:$M$1000,12,FALSE)&amp;", "&amp;VLOOKUP(B331,Zákazníci!$A$2:$M$1000,13,FALSE))</f>
        <v/>
      </c>
    </row>
    <row r="332" spans="1:20" ht="12.75">
      <c r="A332" s="65">
        <v>331</v>
      </c>
      <c r="B332" s="66"/>
      <c r="C332" s="66"/>
      <c r="D332" s="66"/>
      <c r="E332" s="66"/>
      <c r="F332" s="67"/>
      <c r="G332" s="70" t="str">
        <f t="shared" ca="1" si="0"/>
        <v/>
      </c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73" t="str">
        <f>IF(H332="","",VLOOKUP(H332,ProduktySlužby!$A$4:$C$100,2,FALSE)*I332+IF(J332="",0,VLOOKUP(J332,ProduktySlužby!$A$4:$C$100,2,FALSE))*K332+IF(L332="",0,VLOOKUP(L332,ProduktySlužby!$A$4:$C$100,2,FALSE))*M332++IF(N332="",0,VLOOKUP(N332,ProduktySlužby!$A$4:$C$100,2,FALSE))*O332++IF(P332="",0,VLOOKUP(P332,ProduktySlužby!$A$4:$C$100,2,FALSE))*Q332)</f>
        <v/>
      </c>
      <c r="S332" s="73" t="str">
        <f>IF(R332="","",R332+R332*ProduktySlužby!$B$1)</f>
        <v/>
      </c>
      <c r="T332" s="74" t="str">
        <f>IF(B332="","",VLOOKUP(B332,Zákazníci!$A$2:$M$1000,11,FALSE)&amp;", "&amp;VLOOKUP(B332,Zákazníci!$A$2:$M$1000,12,FALSE)&amp;", "&amp;VLOOKUP(B332,Zákazníci!$A$2:$M$1000,13,FALSE))</f>
        <v/>
      </c>
    </row>
    <row r="333" spans="1:20" ht="12.75">
      <c r="A333" s="65">
        <v>332</v>
      </c>
      <c r="B333" s="66"/>
      <c r="C333" s="66"/>
      <c r="D333" s="66"/>
      <c r="E333" s="66"/>
      <c r="F333" s="67"/>
      <c r="G333" s="70" t="str">
        <f t="shared" ca="1" si="0"/>
        <v/>
      </c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73" t="str">
        <f>IF(H333="","",VLOOKUP(H333,ProduktySlužby!$A$4:$C$100,2,FALSE)*I333+IF(J333="",0,VLOOKUP(J333,ProduktySlužby!$A$4:$C$100,2,FALSE))*K333+IF(L333="",0,VLOOKUP(L333,ProduktySlužby!$A$4:$C$100,2,FALSE))*M333++IF(N333="",0,VLOOKUP(N333,ProduktySlužby!$A$4:$C$100,2,FALSE))*O333++IF(P333="",0,VLOOKUP(P333,ProduktySlužby!$A$4:$C$100,2,FALSE))*Q333)</f>
        <v/>
      </c>
      <c r="S333" s="73" t="str">
        <f>IF(R333="","",R333+R333*ProduktySlužby!$B$1)</f>
        <v/>
      </c>
      <c r="T333" s="74" t="str">
        <f>IF(B333="","",VLOOKUP(B333,Zákazníci!$A$2:$M$1000,11,FALSE)&amp;", "&amp;VLOOKUP(B333,Zákazníci!$A$2:$M$1000,12,FALSE)&amp;", "&amp;VLOOKUP(B333,Zákazníci!$A$2:$M$1000,13,FALSE))</f>
        <v/>
      </c>
    </row>
    <row r="334" spans="1:20" ht="12.75">
      <c r="A334" s="65">
        <v>333</v>
      </c>
      <c r="B334" s="66"/>
      <c r="C334" s="66"/>
      <c r="D334" s="66"/>
      <c r="E334" s="66"/>
      <c r="F334" s="67"/>
      <c r="G334" s="70" t="str">
        <f t="shared" ca="1" si="0"/>
        <v/>
      </c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73" t="str">
        <f>IF(H334="","",VLOOKUP(H334,ProduktySlužby!$A$4:$C$100,2,FALSE)*I334+IF(J334="",0,VLOOKUP(J334,ProduktySlužby!$A$4:$C$100,2,FALSE))*K334+IF(L334="",0,VLOOKUP(L334,ProduktySlužby!$A$4:$C$100,2,FALSE))*M334++IF(N334="",0,VLOOKUP(N334,ProduktySlužby!$A$4:$C$100,2,FALSE))*O334++IF(P334="",0,VLOOKUP(P334,ProduktySlužby!$A$4:$C$100,2,FALSE))*Q334)</f>
        <v/>
      </c>
      <c r="S334" s="73" t="str">
        <f>IF(R334="","",R334+R334*ProduktySlužby!$B$1)</f>
        <v/>
      </c>
      <c r="T334" s="74" t="str">
        <f>IF(B334="","",VLOOKUP(B334,Zákazníci!$A$2:$M$1000,11,FALSE)&amp;", "&amp;VLOOKUP(B334,Zákazníci!$A$2:$M$1000,12,FALSE)&amp;", "&amp;VLOOKUP(B334,Zákazníci!$A$2:$M$1000,13,FALSE))</f>
        <v/>
      </c>
    </row>
    <row r="335" spans="1:20" ht="12.75">
      <c r="A335" s="65">
        <v>334</v>
      </c>
      <c r="B335" s="66"/>
      <c r="C335" s="66"/>
      <c r="D335" s="66"/>
      <c r="E335" s="66"/>
      <c r="F335" s="67"/>
      <c r="G335" s="70" t="str">
        <f t="shared" ca="1" si="0"/>
        <v/>
      </c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73" t="str">
        <f>IF(H335="","",VLOOKUP(H335,ProduktySlužby!$A$4:$C$100,2,FALSE)*I335+IF(J335="",0,VLOOKUP(J335,ProduktySlužby!$A$4:$C$100,2,FALSE))*K335+IF(L335="",0,VLOOKUP(L335,ProduktySlužby!$A$4:$C$100,2,FALSE))*M335++IF(N335="",0,VLOOKUP(N335,ProduktySlužby!$A$4:$C$100,2,FALSE))*O335++IF(P335="",0,VLOOKUP(P335,ProduktySlužby!$A$4:$C$100,2,FALSE))*Q335)</f>
        <v/>
      </c>
      <c r="S335" s="73" t="str">
        <f>IF(R335="","",R335+R335*ProduktySlužby!$B$1)</f>
        <v/>
      </c>
      <c r="T335" s="74" t="str">
        <f>IF(B335="","",VLOOKUP(B335,Zákazníci!$A$2:$M$1000,11,FALSE)&amp;", "&amp;VLOOKUP(B335,Zákazníci!$A$2:$M$1000,12,FALSE)&amp;", "&amp;VLOOKUP(B335,Zákazníci!$A$2:$M$1000,13,FALSE))</f>
        <v/>
      </c>
    </row>
    <row r="336" spans="1:20" ht="12.75">
      <c r="A336" s="65">
        <v>335</v>
      </c>
      <c r="B336" s="66"/>
      <c r="C336" s="66"/>
      <c r="D336" s="66"/>
      <c r="E336" s="66"/>
      <c r="F336" s="67"/>
      <c r="G336" s="70" t="str">
        <f t="shared" ca="1" si="0"/>
        <v/>
      </c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73" t="str">
        <f>IF(H336="","",VLOOKUP(H336,ProduktySlužby!$A$4:$C$100,2,FALSE)*I336+IF(J336="",0,VLOOKUP(J336,ProduktySlužby!$A$4:$C$100,2,FALSE))*K336+IF(L336="",0,VLOOKUP(L336,ProduktySlužby!$A$4:$C$100,2,FALSE))*M336++IF(N336="",0,VLOOKUP(N336,ProduktySlužby!$A$4:$C$100,2,FALSE))*O336++IF(P336="",0,VLOOKUP(P336,ProduktySlužby!$A$4:$C$100,2,FALSE))*Q336)</f>
        <v/>
      </c>
      <c r="S336" s="73" t="str">
        <f>IF(R336="","",R336+R336*ProduktySlužby!$B$1)</f>
        <v/>
      </c>
      <c r="T336" s="74" t="str">
        <f>IF(B336="","",VLOOKUP(B336,Zákazníci!$A$2:$M$1000,11,FALSE)&amp;", "&amp;VLOOKUP(B336,Zákazníci!$A$2:$M$1000,12,FALSE)&amp;", "&amp;VLOOKUP(B336,Zákazníci!$A$2:$M$1000,13,FALSE))</f>
        <v/>
      </c>
    </row>
    <row r="337" spans="1:20" ht="12.75">
      <c r="A337" s="65">
        <v>336</v>
      </c>
      <c r="B337" s="66"/>
      <c r="C337" s="66"/>
      <c r="D337" s="66"/>
      <c r="E337" s="66"/>
      <c r="F337" s="67"/>
      <c r="G337" s="70" t="str">
        <f t="shared" ca="1" si="0"/>
        <v/>
      </c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73" t="str">
        <f>IF(H337="","",VLOOKUP(H337,ProduktySlužby!$A$4:$C$100,2,FALSE)*I337+IF(J337="",0,VLOOKUP(J337,ProduktySlužby!$A$4:$C$100,2,FALSE))*K337+IF(L337="",0,VLOOKUP(L337,ProduktySlužby!$A$4:$C$100,2,FALSE))*M337++IF(N337="",0,VLOOKUP(N337,ProduktySlužby!$A$4:$C$100,2,FALSE))*O337++IF(P337="",0,VLOOKUP(P337,ProduktySlužby!$A$4:$C$100,2,FALSE))*Q337)</f>
        <v/>
      </c>
      <c r="S337" s="73" t="str">
        <f>IF(R337="","",R337+R337*ProduktySlužby!$B$1)</f>
        <v/>
      </c>
      <c r="T337" s="74" t="str">
        <f>IF(B337="","",VLOOKUP(B337,Zákazníci!$A$2:$M$1000,11,FALSE)&amp;", "&amp;VLOOKUP(B337,Zákazníci!$A$2:$M$1000,12,FALSE)&amp;", "&amp;VLOOKUP(B337,Zákazníci!$A$2:$M$1000,13,FALSE))</f>
        <v/>
      </c>
    </row>
    <row r="338" spans="1:20" ht="12.75">
      <c r="A338" s="65">
        <v>337</v>
      </c>
      <c r="B338" s="66"/>
      <c r="C338" s="66"/>
      <c r="D338" s="66"/>
      <c r="E338" s="66"/>
      <c r="F338" s="67"/>
      <c r="G338" s="70" t="str">
        <f t="shared" ca="1" si="0"/>
        <v/>
      </c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73" t="str">
        <f>IF(H338="","",VLOOKUP(H338,ProduktySlužby!$A$4:$C$100,2,FALSE)*I338+IF(J338="",0,VLOOKUP(J338,ProduktySlužby!$A$4:$C$100,2,FALSE))*K338+IF(L338="",0,VLOOKUP(L338,ProduktySlužby!$A$4:$C$100,2,FALSE))*M338++IF(N338="",0,VLOOKUP(N338,ProduktySlužby!$A$4:$C$100,2,FALSE))*O338++IF(P338="",0,VLOOKUP(P338,ProduktySlužby!$A$4:$C$100,2,FALSE))*Q338)</f>
        <v/>
      </c>
      <c r="S338" s="73" t="str">
        <f>IF(R338="","",R338+R338*ProduktySlužby!$B$1)</f>
        <v/>
      </c>
      <c r="T338" s="74" t="str">
        <f>IF(B338="","",VLOOKUP(B338,Zákazníci!$A$2:$M$1000,11,FALSE)&amp;", "&amp;VLOOKUP(B338,Zákazníci!$A$2:$M$1000,12,FALSE)&amp;", "&amp;VLOOKUP(B338,Zákazníci!$A$2:$M$1000,13,FALSE))</f>
        <v/>
      </c>
    </row>
    <row r="339" spans="1:20" ht="12.75">
      <c r="A339" s="65">
        <v>338</v>
      </c>
      <c r="B339" s="66"/>
      <c r="C339" s="66"/>
      <c r="D339" s="66"/>
      <c r="E339" s="66"/>
      <c r="F339" s="67"/>
      <c r="G339" s="70" t="str">
        <f t="shared" ca="1" si="0"/>
        <v/>
      </c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73" t="str">
        <f>IF(H339="","",VLOOKUP(H339,ProduktySlužby!$A$4:$C$100,2,FALSE)*I339+IF(J339="",0,VLOOKUP(J339,ProduktySlužby!$A$4:$C$100,2,FALSE))*K339+IF(L339="",0,VLOOKUP(L339,ProduktySlužby!$A$4:$C$100,2,FALSE))*M339++IF(N339="",0,VLOOKUP(N339,ProduktySlužby!$A$4:$C$100,2,FALSE))*O339++IF(P339="",0,VLOOKUP(P339,ProduktySlužby!$A$4:$C$100,2,FALSE))*Q339)</f>
        <v/>
      </c>
      <c r="S339" s="73" t="str">
        <f>IF(R339="","",R339+R339*ProduktySlužby!$B$1)</f>
        <v/>
      </c>
      <c r="T339" s="74" t="str">
        <f>IF(B339="","",VLOOKUP(B339,Zákazníci!$A$2:$M$1000,11,FALSE)&amp;", "&amp;VLOOKUP(B339,Zákazníci!$A$2:$M$1000,12,FALSE)&amp;", "&amp;VLOOKUP(B339,Zákazníci!$A$2:$M$1000,13,FALSE))</f>
        <v/>
      </c>
    </row>
    <row r="340" spans="1:20" ht="12.75">
      <c r="A340" s="65">
        <v>339</v>
      </c>
      <c r="B340" s="66"/>
      <c r="C340" s="66"/>
      <c r="D340" s="66"/>
      <c r="E340" s="66"/>
      <c r="F340" s="67"/>
      <c r="G340" s="70" t="str">
        <f t="shared" ca="1" si="0"/>
        <v/>
      </c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73" t="str">
        <f>IF(H340="","",VLOOKUP(H340,ProduktySlužby!$A$4:$C$100,2,FALSE)*I340+IF(J340="",0,VLOOKUP(J340,ProduktySlužby!$A$4:$C$100,2,FALSE))*K340+IF(L340="",0,VLOOKUP(L340,ProduktySlužby!$A$4:$C$100,2,FALSE))*M340++IF(N340="",0,VLOOKUP(N340,ProduktySlužby!$A$4:$C$100,2,FALSE))*O340++IF(P340="",0,VLOOKUP(P340,ProduktySlužby!$A$4:$C$100,2,FALSE))*Q340)</f>
        <v/>
      </c>
      <c r="S340" s="73" t="str">
        <f>IF(R340="","",R340+R340*ProduktySlužby!$B$1)</f>
        <v/>
      </c>
      <c r="T340" s="74" t="str">
        <f>IF(B340="","",VLOOKUP(B340,Zákazníci!$A$2:$M$1000,11,FALSE)&amp;", "&amp;VLOOKUP(B340,Zákazníci!$A$2:$M$1000,12,FALSE)&amp;", "&amp;VLOOKUP(B340,Zákazníci!$A$2:$M$1000,13,FALSE))</f>
        <v/>
      </c>
    </row>
    <row r="341" spans="1:20" ht="12.75">
      <c r="A341" s="65">
        <v>340</v>
      </c>
      <c r="B341" s="66"/>
      <c r="C341" s="66"/>
      <c r="D341" s="66"/>
      <c r="E341" s="66"/>
      <c r="F341" s="67"/>
      <c r="G341" s="70" t="str">
        <f t="shared" ca="1" si="0"/>
        <v/>
      </c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73" t="str">
        <f>IF(H341="","",VLOOKUP(H341,ProduktySlužby!$A$4:$C$100,2,FALSE)*I341+IF(J341="",0,VLOOKUP(J341,ProduktySlužby!$A$4:$C$100,2,FALSE))*K341+IF(L341="",0,VLOOKUP(L341,ProduktySlužby!$A$4:$C$100,2,FALSE))*M341++IF(N341="",0,VLOOKUP(N341,ProduktySlužby!$A$4:$C$100,2,FALSE))*O341++IF(P341="",0,VLOOKUP(P341,ProduktySlužby!$A$4:$C$100,2,FALSE))*Q341)</f>
        <v/>
      </c>
      <c r="S341" s="73" t="str">
        <f>IF(R341="","",R341+R341*ProduktySlužby!$B$1)</f>
        <v/>
      </c>
      <c r="T341" s="74" t="str">
        <f>IF(B341="","",VLOOKUP(B341,Zákazníci!$A$2:$M$1000,11,FALSE)&amp;", "&amp;VLOOKUP(B341,Zákazníci!$A$2:$M$1000,12,FALSE)&amp;", "&amp;VLOOKUP(B341,Zákazníci!$A$2:$M$1000,13,FALSE))</f>
        <v/>
      </c>
    </row>
    <row r="342" spans="1:20" ht="12.75">
      <c r="A342" s="65">
        <v>341</v>
      </c>
      <c r="B342" s="66"/>
      <c r="C342" s="66"/>
      <c r="D342" s="66"/>
      <c r="E342" s="66"/>
      <c r="F342" s="67"/>
      <c r="G342" s="70" t="str">
        <f t="shared" ca="1" si="0"/>
        <v/>
      </c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73" t="str">
        <f>IF(H342="","",VLOOKUP(H342,ProduktySlužby!$A$4:$C$100,2,FALSE)*I342+IF(J342="",0,VLOOKUP(J342,ProduktySlužby!$A$4:$C$100,2,FALSE))*K342+IF(L342="",0,VLOOKUP(L342,ProduktySlužby!$A$4:$C$100,2,FALSE))*M342++IF(N342="",0,VLOOKUP(N342,ProduktySlužby!$A$4:$C$100,2,FALSE))*O342++IF(P342="",0,VLOOKUP(P342,ProduktySlužby!$A$4:$C$100,2,FALSE))*Q342)</f>
        <v/>
      </c>
      <c r="S342" s="73" t="str">
        <f>IF(R342="","",R342+R342*ProduktySlužby!$B$1)</f>
        <v/>
      </c>
      <c r="T342" s="74" t="str">
        <f>IF(B342="","",VLOOKUP(B342,Zákazníci!$A$2:$M$1000,11,FALSE)&amp;", "&amp;VLOOKUP(B342,Zákazníci!$A$2:$M$1000,12,FALSE)&amp;", "&amp;VLOOKUP(B342,Zákazníci!$A$2:$M$1000,13,FALSE))</f>
        <v/>
      </c>
    </row>
    <row r="343" spans="1:20" ht="12.75">
      <c r="A343" s="65">
        <v>342</v>
      </c>
      <c r="B343" s="66"/>
      <c r="C343" s="66"/>
      <c r="D343" s="66"/>
      <c r="E343" s="66"/>
      <c r="F343" s="67"/>
      <c r="G343" s="70" t="str">
        <f t="shared" ca="1" si="0"/>
        <v/>
      </c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73" t="str">
        <f>IF(H343="","",VLOOKUP(H343,ProduktySlužby!$A$4:$C$100,2,FALSE)*I343+IF(J343="",0,VLOOKUP(J343,ProduktySlužby!$A$4:$C$100,2,FALSE))*K343+IF(L343="",0,VLOOKUP(L343,ProduktySlužby!$A$4:$C$100,2,FALSE))*M343++IF(N343="",0,VLOOKUP(N343,ProduktySlužby!$A$4:$C$100,2,FALSE))*O343++IF(P343="",0,VLOOKUP(P343,ProduktySlužby!$A$4:$C$100,2,FALSE))*Q343)</f>
        <v/>
      </c>
      <c r="S343" s="73" t="str">
        <f>IF(R343="","",R343+R343*ProduktySlužby!$B$1)</f>
        <v/>
      </c>
      <c r="T343" s="74" t="str">
        <f>IF(B343="","",VLOOKUP(B343,Zákazníci!$A$2:$M$1000,11,FALSE)&amp;", "&amp;VLOOKUP(B343,Zákazníci!$A$2:$M$1000,12,FALSE)&amp;", "&amp;VLOOKUP(B343,Zákazníci!$A$2:$M$1000,13,FALSE))</f>
        <v/>
      </c>
    </row>
    <row r="344" spans="1:20" ht="12.75">
      <c r="A344" s="65">
        <v>343</v>
      </c>
      <c r="B344" s="66"/>
      <c r="C344" s="66"/>
      <c r="D344" s="66"/>
      <c r="E344" s="66"/>
      <c r="F344" s="67"/>
      <c r="G344" s="70" t="str">
        <f t="shared" ca="1" si="0"/>
        <v/>
      </c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73" t="str">
        <f>IF(H344="","",VLOOKUP(H344,ProduktySlužby!$A$4:$C$100,2,FALSE)*I344+IF(J344="",0,VLOOKUP(J344,ProduktySlužby!$A$4:$C$100,2,FALSE))*K344+IF(L344="",0,VLOOKUP(L344,ProduktySlužby!$A$4:$C$100,2,FALSE))*M344++IF(N344="",0,VLOOKUP(N344,ProduktySlužby!$A$4:$C$100,2,FALSE))*O344++IF(P344="",0,VLOOKUP(P344,ProduktySlužby!$A$4:$C$100,2,FALSE))*Q344)</f>
        <v/>
      </c>
      <c r="S344" s="73" t="str">
        <f>IF(R344="","",R344+R344*ProduktySlužby!$B$1)</f>
        <v/>
      </c>
      <c r="T344" s="74" t="str">
        <f>IF(B344="","",VLOOKUP(B344,Zákazníci!$A$2:$M$1000,11,FALSE)&amp;", "&amp;VLOOKUP(B344,Zákazníci!$A$2:$M$1000,12,FALSE)&amp;", "&amp;VLOOKUP(B344,Zákazníci!$A$2:$M$1000,13,FALSE))</f>
        <v/>
      </c>
    </row>
    <row r="345" spans="1:20" ht="12.75">
      <c r="A345" s="65">
        <v>344</v>
      </c>
      <c r="B345" s="66"/>
      <c r="C345" s="66"/>
      <c r="D345" s="66"/>
      <c r="E345" s="66"/>
      <c r="F345" s="67"/>
      <c r="G345" s="70" t="str">
        <f t="shared" ca="1" si="0"/>
        <v/>
      </c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73" t="str">
        <f>IF(H345="","",VLOOKUP(H345,ProduktySlužby!$A$4:$C$100,2,FALSE)*I345+IF(J345="",0,VLOOKUP(J345,ProduktySlužby!$A$4:$C$100,2,FALSE))*K345+IF(L345="",0,VLOOKUP(L345,ProduktySlužby!$A$4:$C$100,2,FALSE))*M345++IF(N345="",0,VLOOKUP(N345,ProduktySlužby!$A$4:$C$100,2,FALSE))*O345++IF(P345="",0,VLOOKUP(P345,ProduktySlužby!$A$4:$C$100,2,FALSE))*Q345)</f>
        <v/>
      </c>
      <c r="S345" s="73" t="str">
        <f>IF(R345="","",R345+R345*ProduktySlužby!$B$1)</f>
        <v/>
      </c>
      <c r="T345" s="74" t="str">
        <f>IF(B345="","",VLOOKUP(B345,Zákazníci!$A$2:$M$1000,11,FALSE)&amp;", "&amp;VLOOKUP(B345,Zákazníci!$A$2:$M$1000,12,FALSE)&amp;", "&amp;VLOOKUP(B345,Zákazníci!$A$2:$M$1000,13,FALSE))</f>
        <v/>
      </c>
    </row>
    <row r="346" spans="1:20" ht="12.75">
      <c r="A346" s="65">
        <v>345</v>
      </c>
      <c r="B346" s="66"/>
      <c r="C346" s="66"/>
      <c r="D346" s="66"/>
      <c r="E346" s="66"/>
      <c r="F346" s="67"/>
      <c r="G346" s="70" t="str">
        <f t="shared" ca="1" si="0"/>
        <v/>
      </c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73" t="str">
        <f>IF(H346="","",VLOOKUP(H346,ProduktySlužby!$A$4:$C$100,2,FALSE)*I346+IF(J346="",0,VLOOKUP(J346,ProduktySlužby!$A$4:$C$100,2,FALSE))*K346+IF(L346="",0,VLOOKUP(L346,ProduktySlužby!$A$4:$C$100,2,FALSE))*M346++IF(N346="",0,VLOOKUP(N346,ProduktySlužby!$A$4:$C$100,2,FALSE))*O346++IF(P346="",0,VLOOKUP(P346,ProduktySlužby!$A$4:$C$100,2,FALSE))*Q346)</f>
        <v/>
      </c>
      <c r="S346" s="73" t="str">
        <f>IF(R346="","",R346+R346*ProduktySlužby!$B$1)</f>
        <v/>
      </c>
      <c r="T346" s="74" t="str">
        <f>IF(B346="","",VLOOKUP(B346,Zákazníci!$A$2:$M$1000,11,FALSE)&amp;", "&amp;VLOOKUP(B346,Zákazníci!$A$2:$M$1000,12,FALSE)&amp;", "&amp;VLOOKUP(B346,Zákazníci!$A$2:$M$1000,13,FALSE))</f>
        <v/>
      </c>
    </row>
    <row r="347" spans="1:20" ht="12.75">
      <c r="A347" s="65">
        <v>346</v>
      </c>
      <c r="B347" s="66"/>
      <c r="C347" s="66"/>
      <c r="D347" s="66"/>
      <c r="E347" s="66"/>
      <c r="F347" s="67"/>
      <c r="G347" s="70" t="str">
        <f t="shared" ca="1" si="0"/>
        <v/>
      </c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73" t="str">
        <f>IF(H347="","",VLOOKUP(H347,ProduktySlužby!$A$4:$C$100,2,FALSE)*I347+IF(J347="",0,VLOOKUP(J347,ProduktySlužby!$A$4:$C$100,2,FALSE))*K347+IF(L347="",0,VLOOKUP(L347,ProduktySlužby!$A$4:$C$100,2,FALSE))*M347++IF(N347="",0,VLOOKUP(N347,ProduktySlužby!$A$4:$C$100,2,FALSE))*O347++IF(P347="",0,VLOOKUP(P347,ProduktySlužby!$A$4:$C$100,2,FALSE))*Q347)</f>
        <v/>
      </c>
      <c r="S347" s="73" t="str">
        <f>IF(R347="","",R347+R347*ProduktySlužby!$B$1)</f>
        <v/>
      </c>
      <c r="T347" s="74" t="str">
        <f>IF(B347="","",VLOOKUP(B347,Zákazníci!$A$2:$M$1000,11,FALSE)&amp;", "&amp;VLOOKUP(B347,Zákazníci!$A$2:$M$1000,12,FALSE)&amp;", "&amp;VLOOKUP(B347,Zákazníci!$A$2:$M$1000,13,FALSE))</f>
        <v/>
      </c>
    </row>
    <row r="348" spans="1:20" ht="12.75">
      <c r="A348" s="65">
        <v>347</v>
      </c>
      <c r="B348" s="66"/>
      <c r="C348" s="66"/>
      <c r="D348" s="66"/>
      <c r="E348" s="66"/>
      <c r="F348" s="67"/>
      <c r="G348" s="70" t="str">
        <f t="shared" ca="1" si="0"/>
        <v/>
      </c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73" t="str">
        <f>IF(H348="","",VLOOKUP(H348,ProduktySlužby!$A$4:$C$100,2,FALSE)*I348+IF(J348="",0,VLOOKUP(J348,ProduktySlužby!$A$4:$C$100,2,FALSE))*K348+IF(L348="",0,VLOOKUP(L348,ProduktySlužby!$A$4:$C$100,2,FALSE))*M348++IF(N348="",0,VLOOKUP(N348,ProduktySlužby!$A$4:$C$100,2,FALSE))*O348++IF(P348="",0,VLOOKUP(P348,ProduktySlužby!$A$4:$C$100,2,FALSE))*Q348)</f>
        <v/>
      </c>
      <c r="S348" s="73" t="str">
        <f>IF(R348="","",R348+R348*ProduktySlužby!$B$1)</f>
        <v/>
      </c>
      <c r="T348" s="74" t="str">
        <f>IF(B348="","",VLOOKUP(B348,Zákazníci!$A$2:$M$1000,11,FALSE)&amp;", "&amp;VLOOKUP(B348,Zákazníci!$A$2:$M$1000,12,FALSE)&amp;", "&amp;VLOOKUP(B348,Zákazníci!$A$2:$M$1000,13,FALSE))</f>
        <v/>
      </c>
    </row>
    <row r="349" spans="1:20" ht="12.75">
      <c r="A349" s="65">
        <v>348</v>
      </c>
      <c r="B349" s="66"/>
      <c r="C349" s="66"/>
      <c r="D349" s="66"/>
      <c r="E349" s="66"/>
      <c r="F349" s="67"/>
      <c r="G349" s="70" t="str">
        <f t="shared" ca="1" si="0"/>
        <v/>
      </c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73" t="str">
        <f>IF(H349="","",VLOOKUP(H349,ProduktySlužby!$A$4:$C$100,2,FALSE)*I349+IF(J349="",0,VLOOKUP(J349,ProduktySlužby!$A$4:$C$100,2,FALSE))*K349+IF(L349="",0,VLOOKUP(L349,ProduktySlužby!$A$4:$C$100,2,FALSE))*M349++IF(N349="",0,VLOOKUP(N349,ProduktySlužby!$A$4:$C$100,2,FALSE))*O349++IF(P349="",0,VLOOKUP(P349,ProduktySlužby!$A$4:$C$100,2,FALSE))*Q349)</f>
        <v/>
      </c>
      <c r="S349" s="73" t="str">
        <f>IF(R349="","",R349+R349*ProduktySlužby!$B$1)</f>
        <v/>
      </c>
      <c r="T349" s="74" t="str">
        <f>IF(B349="","",VLOOKUP(B349,Zákazníci!$A$2:$M$1000,11,FALSE)&amp;", "&amp;VLOOKUP(B349,Zákazníci!$A$2:$M$1000,12,FALSE)&amp;", "&amp;VLOOKUP(B349,Zákazníci!$A$2:$M$1000,13,FALSE))</f>
        <v/>
      </c>
    </row>
    <row r="350" spans="1:20" ht="12.75">
      <c r="A350" s="65">
        <v>349</v>
      </c>
      <c r="B350" s="66"/>
      <c r="C350" s="66"/>
      <c r="D350" s="66"/>
      <c r="E350" s="66"/>
      <c r="F350" s="67"/>
      <c r="G350" s="70" t="str">
        <f t="shared" ca="1" si="0"/>
        <v/>
      </c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73" t="str">
        <f>IF(H350="","",VLOOKUP(H350,ProduktySlužby!$A$4:$C$100,2,FALSE)*I350+IF(J350="",0,VLOOKUP(J350,ProduktySlužby!$A$4:$C$100,2,FALSE))*K350+IF(L350="",0,VLOOKUP(L350,ProduktySlužby!$A$4:$C$100,2,FALSE))*M350++IF(N350="",0,VLOOKUP(N350,ProduktySlužby!$A$4:$C$100,2,FALSE))*O350++IF(P350="",0,VLOOKUP(P350,ProduktySlužby!$A$4:$C$100,2,FALSE))*Q350)</f>
        <v/>
      </c>
      <c r="S350" s="73" t="str">
        <f>IF(R350="","",R350+R350*ProduktySlužby!$B$1)</f>
        <v/>
      </c>
      <c r="T350" s="74" t="str">
        <f>IF(B350="","",VLOOKUP(B350,Zákazníci!$A$2:$M$1000,11,FALSE)&amp;", "&amp;VLOOKUP(B350,Zákazníci!$A$2:$M$1000,12,FALSE)&amp;", "&amp;VLOOKUP(B350,Zákazníci!$A$2:$M$1000,13,FALSE))</f>
        <v/>
      </c>
    </row>
    <row r="351" spans="1:20" ht="12.75">
      <c r="A351" s="65">
        <v>350</v>
      </c>
      <c r="B351" s="66"/>
      <c r="C351" s="66"/>
      <c r="D351" s="66"/>
      <c r="E351" s="66"/>
      <c r="F351" s="67"/>
      <c r="G351" s="70" t="str">
        <f t="shared" ca="1" si="0"/>
        <v/>
      </c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73" t="str">
        <f>IF(H351="","",VLOOKUP(H351,ProduktySlužby!$A$4:$C$100,2,FALSE)*I351+IF(J351="",0,VLOOKUP(J351,ProduktySlužby!$A$4:$C$100,2,FALSE))*K351+IF(L351="",0,VLOOKUP(L351,ProduktySlužby!$A$4:$C$100,2,FALSE))*M351++IF(N351="",0,VLOOKUP(N351,ProduktySlužby!$A$4:$C$100,2,FALSE))*O351++IF(P351="",0,VLOOKUP(P351,ProduktySlužby!$A$4:$C$100,2,FALSE))*Q351)</f>
        <v/>
      </c>
      <c r="S351" s="73" t="str">
        <f>IF(R351="","",R351+R351*ProduktySlužby!$B$1)</f>
        <v/>
      </c>
      <c r="T351" s="74" t="str">
        <f>IF(B351="","",VLOOKUP(B351,Zákazníci!$A$2:$M$1000,11,FALSE)&amp;", "&amp;VLOOKUP(B351,Zákazníci!$A$2:$M$1000,12,FALSE)&amp;", "&amp;VLOOKUP(B351,Zákazníci!$A$2:$M$1000,13,FALSE))</f>
        <v/>
      </c>
    </row>
    <row r="352" spans="1:20" ht="12.75">
      <c r="A352" s="65">
        <v>351</v>
      </c>
      <c r="B352" s="66"/>
      <c r="C352" s="66"/>
      <c r="D352" s="66"/>
      <c r="E352" s="66"/>
      <c r="F352" s="67"/>
      <c r="G352" s="70" t="str">
        <f t="shared" ca="1" si="0"/>
        <v/>
      </c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73" t="str">
        <f>IF(H352="","",VLOOKUP(H352,ProduktySlužby!$A$4:$C$100,2,FALSE)*I352+IF(J352="",0,VLOOKUP(J352,ProduktySlužby!$A$4:$C$100,2,FALSE))*K352+IF(L352="",0,VLOOKUP(L352,ProduktySlužby!$A$4:$C$100,2,FALSE))*M352++IF(N352="",0,VLOOKUP(N352,ProduktySlužby!$A$4:$C$100,2,FALSE))*O352++IF(P352="",0,VLOOKUP(P352,ProduktySlužby!$A$4:$C$100,2,FALSE))*Q352)</f>
        <v/>
      </c>
      <c r="S352" s="73" t="str">
        <f>IF(R352="","",R352+R352*ProduktySlužby!$B$1)</f>
        <v/>
      </c>
      <c r="T352" s="74" t="str">
        <f>IF(B352="","",VLOOKUP(B352,Zákazníci!$A$2:$M$1000,11,FALSE)&amp;", "&amp;VLOOKUP(B352,Zákazníci!$A$2:$M$1000,12,FALSE)&amp;", "&amp;VLOOKUP(B352,Zákazníci!$A$2:$M$1000,13,FALSE))</f>
        <v/>
      </c>
    </row>
    <row r="353" spans="1:20" ht="12.75">
      <c r="A353" s="65">
        <v>352</v>
      </c>
      <c r="B353" s="66"/>
      <c r="C353" s="66"/>
      <c r="D353" s="66"/>
      <c r="E353" s="66"/>
      <c r="F353" s="67"/>
      <c r="G353" s="70" t="str">
        <f t="shared" ca="1" si="0"/>
        <v/>
      </c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73" t="str">
        <f>IF(H353="","",VLOOKUP(H353,ProduktySlužby!$A$4:$C$100,2,FALSE)*I353+IF(J353="",0,VLOOKUP(J353,ProduktySlužby!$A$4:$C$100,2,FALSE))*K353+IF(L353="",0,VLOOKUP(L353,ProduktySlužby!$A$4:$C$100,2,FALSE))*M353++IF(N353="",0,VLOOKUP(N353,ProduktySlužby!$A$4:$C$100,2,FALSE))*O353++IF(P353="",0,VLOOKUP(P353,ProduktySlužby!$A$4:$C$100,2,FALSE))*Q353)</f>
        <v/>
      </c>
      <c r="S353" s="73" t="str">
        <f>IF(R353="","",R353+R353*ProduktySlužby!$B$1)</f>
        <v/>
      </c>
      <c r="T353" s="74" t="str">
        <f>IF(B353="","",VLOOKUP(B353,Zákazníci!$A$2:$M$1000,11,FALSE)&amp;", "&amp;VLOOKUP(B353,Zákazníci!$A$2:$M$1000,12,FALSE)&amp;", "&amp;VLOOKUP(B353,Zákazníci!$A$2:$M$1000,13,FALSE))</f>
        <v/>
      </c>
    </row>
    <row r="354" spans="1:20" ht="12.75">
      <c r="A354" s="65">
        <v>353</v>
      </c>
      <c r="B354" s="66"/>
      <c r="C354" s="66"/>
      <c r="D354" s="66"/>
      <c r="E354" s="66"/>
      <c r="F354" s="67"/>
      <c r="G354" s="70" t="str">
        <f t="shared" ca="1" si="0"/>
        <v/>
      </c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73" t="str">
        <f>IF(H354="","",VLOOKUP(H354,ProduktySlužby!$A$4:$C$100,2,FALSE)*I354+IF(J354="",0,VLOOKUP(J354,ProduktySlužby!$A$4:$C$100,2,FALSE))*K354+IF(L354="",0,VLOOKUP(L354,ProduktySlužby!$A$4:$C$100,2,FALSE))*M354++IF(N354="",0,VLOOKUP(N354,ProduktySlužby!$A$4:$C$100,2,FALSE))*O354++IF(P354="",0,VLOOKUP(P354,ProduktySlužby!$A$4:$C$100,2,FALSE))*Q354)</f>
        <v/>
      </c>
      <c r="S354" s="73" t="str">
        <f>IF(R354="","",R354+R354*ProduktySlužby!$B$1)</f>
        <v/>
      </c>
      <c r="T354" s="74" t="str">
        <f>IF(B354="","",VLOOKUP(B354,Zákazníci!$A$2:$M$1000,11,FALSE)&amp;", "&amp;VLOOKUP(B354,Zákazníci!$A$2:$M$1000,12,FALSE)&amp;", "&amp;VLOOKUP(B354,Zákazníci!$A$2:$M$1000,13,FALSE))</f>
        <v/>
      </c>
    </row>
    <row r="355" spans="1:20" ht="12.75">
      <c r="A355" s="65">
        <v>354</v>
      </c>
      <c r="B355" s="66"/>
      <c r="C355" s="66"/>
      <c r="D355" s="66"/>
      <c r="E355" s="66"/>
      <c r="F355" s="67"/>
      <c r="G355" s="70" t="str">
        <f t="shared" ca="1" si="0"/>
        <v/>
      </c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73" t="str">
        <f>IF(H355="","",VLOOKUP(H355,ProduktySlužby!$A$4:$C$100,2,FALSE)*I355+IF(J355="",0,VLOOKUP(J355,ProduktySlužby!$A$4:$C$100,2,FALSE))*K355+IF(L355="",0,VLOOKUP(L355,ProduktySlužby!$A$4:$C$100,2,FALSE))*M355++IF(N355="",0,VLOOKUP(N355,ProduktySlužby!$A$4:$C$100,2,FALSE))*O355++IF(P355="",0,VLOOKUP(P355,ProduktySlužby!$A$4:$C$100,2,FALSE))*Q355)</f>
        <v/>
      </c>
      <c r="S355" s="73" t="str">
        <f>IF(R355="","",R355+R355*ProduktySlužby!$B$1)</f>
        <v/>
      </c>
      <c r="T355" s="74" t="str">
        <f>IF(B355="","",VLOOKUP(B355,Zákazníci!$A$2:$M$1000,11,FALSE)&amp;", "&amp;VLOOKUP(B355,Zákazníci!$A$2:$M$1000,12,FALSE)&amp;", "&amp;VLOOKUP(B355,Zákazníci!$A$2:$M$1000,13,FALSE))</f>
        <v/>
      </c>
    </row>
    <row r="356" spans="1:20" ht="12.75">
      <c r="A356" s="65">
        <v>355</v>
      </c>
      <c r="B356" s="66"/>
      <c r="C356" s="66"/>
      <c r="D356" s="66"/>
      <c r="E356" s="66"/>
      <c r="F356" s="67"/>
      <c r="G356" s="70" t="str">
        <f t="shared" ca="1" si="0"/>
        <v/>
      </c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73" t="str">
        <f>IF(H356="","",VLOOKUP(H356,ProduktySlužby!$A$4:$C$100,2,FALSE)*I356+IF(J356="",0,VLOOKUP(J356,ProduktySlužby!$A$4:$C$100,2,FALSE))*K356+IF(L356="",0,VLOOKUP(L356,ProduktySlužby!$A$4:$C$100,2,FALSE))*M356++IF(N356="",0,VLOOKUP(N356,ProduktySlužby!$A$4:$C$100,2,FALSE))*O356++IF(P356="",0,VLOOKUP(P356,ProduktySlužby!$A$4:$C$100,2,FALSE))*Q356)</f>
        <v/>
      </c>
      <c r="S356" s="73" t="str">
        <f>IF(R356="","",R356+R356*ProduktySlužby!$B$1)</f>
        <v/>
      </c>
      <c r="T356" s="74" t="str">
        <f>IF(B356="","",VLOOKUP(B356,Zákazníci!$A$2:$M$1000,11,FALSE)&amp;", "&amp;VLOOKUP(B356,Zákazníci!$A$2:$M$1000,12,FALSE)&amp;", "&amp;VLOOKUP(B356,Zákazníci!$A$2:$M$1000,13,FALSE))</f>
        <v/>
      </c>
    </row>
    <row r="357" spans="1:20" ht="12.75">
      <c r="A357" s="65">
        <v>356</v>
      </c>
      <c r="B357" s="66"/>
      <c r="C357" s="66"/>
      <c r="D357" s="66"/>
      <c r="E357" s="66"/>
      <c r="F357" s="67"/>
      <c r="G357" s="70" t="str">
        <f t="shared" ca="1" si="0"/>
        <v/>
      </c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73" t="str">
        <f>IF(H357="","",VLOOKUP(H357,ProduktySlužby!$A$4:$C$100,2,FALSE)*I357+IF(J357="",0,VLOOKUP(J357,ProduktySlužby!$A$4:$C$100,2,FALSE))*K357+IF(L357="",0,VLOOKUP(L357,ProduktySlužby!$A$4:$C$100,2,FALSE))*M357++IF(N357="",0,VLOOKUP(N357,ProduktySlužby!$A$4:$C$100,2,FALSE))*O357++IF(P357="",0,VLOOKUP(P357,ProduktySlužby!$A$4:$C$100,2,FALSE))*Q357)</f>
        <v/>
      </c>
      <c r="S357" s="73" t="str">
        <f>IF(R357="","",R357+R357*ProduktySlužby!$B$1)</f>
        <v/>
      </c>
      <c r="T357" s="74" t="str">
        <f>IF(B357="","",VLOOKUP(B357,Zákazníci!$A$2:$M$1000,11,FALSE)&amp;", "&amp;VLOOKUP(B357,Zákazníci!$A$2:$M$1000,12,FALSE)&amp;", "&amp;VLOOKUP(B357,Zákazníci!$A$2:$M$1000,13,FALSE))</f>
        <v/>
      </c>
    </row>
    <row r="358" spans="1:20" ht="12.75">
      <c r="A358" s="65">
        <v>357</v>
      </c>
      <c r="B358" s="66"/>
      <c r="C358" s="66"/>
      <c r="D358" s="66"/>
      <c r="E358" s="66"/>
      <c r="F358" s="67"/>
      <c r="G358" s="70" t="str">
        <f t="shared" ca="1" si="0"/>
        <v/>
      </c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73" t="str">
        <f>IF(H358="","",VLOOKUP(H358,ProduktySlužby!$A$4:$C$100,2,FALSE)*I358+IF(J358="",0,VLOOKUP(J358,ProduktySlužby!$A$4:$C$100,2,FALSE))*K358+IF(L358="",0,VLOOKUP(L358,ProduktySlužby!$A$4:$C$100,2,FALSE))*M358++IF(N358="",0,VLOOKUP(N358,ProduktySlužby!$A$4:$C$100,2,FALSE))*O358++IF(P358="",0,VLOOKUP(P358,ProduktySlužby!$A$4:$C$100,2,FALSE))*Q358)</f>
        <v/>
      </c>
      <c r="S358" s="73" t="str">
        <f>IF(R358="","",R358+R358*ProduktySlužby!$B$1)</f>
        <v/>
      </c>
      <c r="T358" s="74" t="str">
        <f>IF(B358="","",VLOOKUP(B358,Zákazníci!$A$2:$M$1000,11,FALSE)&amp;", "&amp;VLOOKUP(B358,Zákazníci!$A$2:$M$1000,12,FALSE)&amp;", "&amp;VLOOKUP(B358,Zákazníci!$A$2:$M$1000,13,FALSE))</f>
        <v/>
      </c>
    </row>
    <row r="359" spans="1:20" ht="12.75">
      <c r="A359" s="65">
        <v>358</v>
      </c>
      <c r="B359" s="66"/>
      <c r="C359" s="66"/>
      <c r="D359" s="66"/>
      <c r="E359" s="66"/>
      <c r="F359" s="67"/>
      <c r="G359" s="70" t="str">
        <f t="shared" ca="1" si="0"/>
        <v/>
      </c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73" t="str">
        <f>IF(H359="","",VLOOKUP(H359,ProduktySlužby!$A$4:$C$100,2,FALSE)*I359+IF(J359="",0,VLOOKUP(J359,ProduktySlužby!$A$4:$C$100,2,FALSE))*K359+IF(L359="",0,VLOOKUP(L359,ProduktySlužby!$A$4:$C$100,2,FALSE))*M359++IF(N359="",0,VLOOKUP(N359,ProduktySlužby!$A$4:$C$100,2,FALSE))*O359++IF(P359="",0,VLOOKUP(P359,ProduktySlužby!$A$4:$C$100,2,FALSE))*Q359)</f>
        <v/>
      </c>
      <c r="S359" s="73" t="str">
        <f>IF(R359="","",R359+R359*ProduktySlužby!$B$1)</f>
        <v/>
      </c>
      <c r="T359" s="74" t="str">
        <f>IF(B359="","",VLOOKUP(B359,Zákazníci!$A$2:$M$1000,11,FALSE)&amp;", "&amp;VLOOKUP(B359,Zákazníci!$A$2:$M$1000,12,FALSE)&amp;", "&amp;VLOOKUP(B359,Zákazníci!$A$2:$M$1000,13,FALSE))</f>
        <v/>
      </c>
    </row>
    <row r="360" spans="1:20" ht="12.75">
      <c r="A360" s="65">
        <v>359</v>
      </c>
      <c r="B360" s="66"/>
      <c r="C360" s="66"/>
      <c r="D360" s="66"/>
      <c r="E360" s="66"/>
      <c r="F360" s="67"/>
      <c r="G360" s="70" t="str">
        <f t="shared" ca="1" si="0"/>
        <v/>
      </c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73" t="str">
        <f>IF(H360="","",VLOOKUP(H360,ProduktySlužby!$A$4:$C$100,2,FALSE)*I360+IF(J360="",0,VLOOKUP(J360,ProduktySlužby!$A$4:$C$100,2,FALSE))*K360+IF(L360="",0,VLOOKUP(L360,ProduktySlužby!$A$4:$C$100,2,FALSE))*M360++IF(N360="",0,VLOOKUP(N360,ProduktySlužby!$A$4:$C$100,2,FALSE))*O360++IF(P360="",0,VLOOKUP(P360,ProduktySlužby!$A$4:$C$100,2,FALSE))*Q360)</f>
        <v/>
      </c>
      <c r="S360" s="73" t="str">
        <f>IF(R360="","",R360+R360*ProduktySlužby!$B$1)</f>
        <v/>
      </c>
      <c r="T360" s="74" t="str">
        <f>IF(B360="","",VLOOKUP(B360,Zákazníci!$A$2:$M$1000,11,FALSE)&amp;", "&amp;VLOOKUP(B360,Zákazníci!$A$2:$M$1000,12,FALSE)&amp;", "&amp;VLOOKUP(B360,Zákazníci!$A$2:$M$1000,13,FALSE))</f>
        <v/>
      </c>
    </row>
    <row r="361" spans="1:20" ht="12.75">
      <c r="A361" s="65">
        <v>360</v>
      </c>
      <c r="B361" s="66"/>
      <c r="C361" s="66"/>
      <c r="D361" s="66"/>
      <c r="E361" s="66"/>
      <c r="F361" s="67"/>
      <c r="G361" s="70" t="str">
        <f t="shared" ca="1" si="0"/>
        <v/>
      </c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73" t="str">
        <f>IF(H361="","",VLOOKUP(H361,ProduktySlužby!$A$4:$C$100,2,FALSE)*I361+IF(J361="",0,VLOOKUP(J361,ProduktySlužby!$A$4:$C$100,2,FALSE))*K361+IF(L361="",0,VLOOKUP(L361,ProduktySlužby!$A$4:$C$100,2,FALSE))*M361++IF(N361="",0,VLOOKUP(N361,ProduktySlužby!$A$4:$C$100,2,FALSE))*O361++IF(P361="",0,VLOOKUP(P361,ProduktySlužby!$A$4:$C$100,2,FALSE))*Q361)</f>
        <v/>
      </c>
      <c r="S361" s="73" t="str">
        <f>IF(R361="","",R361+R361*ProduktySlužby!$B$1)</f>
        <v/>
      </c>
      <c r="T361" s="74" t="str">
        <f>IF(B361="","",VLOOKUP(B361,Zákazníci!$A$2:$M$1000,11,FALSE)&amp;", "&amp;VLOOKUP(B361,Zákazníci!$A$2:$M$1000,12,FALSE)&amp;", "&amp;VLOOKUP(B361,Zákazníci!$A$2:$M$1000,13,FALSE))</f>
        <v/>
      </c>
    </row>
    <row r="362" spans="1:20" ht="12.75">
      <c r="A362" s="65">
        <v>361</v>
      </c>
      <c r="B362" s="66"/>
      <c r="C362" s="66"/>
      <c r="D362" s="66"/>
      <c r="E362" s="66"/>
      <c r="F362" s="67"/>
      <c r="G362" s="70" t="str">
        <f t="shared" ca="1" si="0"/>
        <v/>
      </c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73" t="str">
        <f>IF(H362="","",VLOOKUP(H362,ProduktySlužby!$A$4:$C$100,2,FALSE)*I362+IF(J362="",0,VLOOKUP(J362,ProduktySlužby!$A$4:$C$100,2,FALSE))*K362+IF(L362="",0,VLOOKUP(L362,ProduktySlužby!$A$4:$C$100,2,FALSE))*M362++IF(N362="",0,VLOOKUP(N362,ProduktySlužby!$A$4:$C$100,2,FALSE))*O362++IF(P362="",0,VLOOKUP(P362,ProduktySlužby!$A$4:$C$100,2,FALSE))*Q362)</f>
        <v/>
      </c>
      <c r="S362" s="73" t="str">
        <f>IF(R362="","",R362+R362*ProduktySlužby!$B$1)</f>
        <v/>
      </c>
      <c r="T362" s="74" t="str">
        <f>IF(B362="","",VLOOKUP(B362,Zákazníci!$A$2:$M$1000,11,FALSE)&amp;", "&amp;VLOOKUP(B362,Zákazníci!$A$2:$M$1000,12,FALSE)&amp;", "&amp;VLOOKUP(B362,Zákazníci!$A$2:$M$1000,13,FALSE))</f>
        <v/>
      </c>
    </row>
    <row r="363" spans="1:20" ht="12.75">
      <c r="A363" s="65">
        <v>362</v>
      </c>
      <c r="B363" s="66"/>
      <c r="C363" s="66"/>
      <c r="D363" s="66"/>
      <c r="E363" s="66"/>
      <c r="F363" s="67"/>
      <c r="G363" s="70" t="str">
        <f t="shared" ca="1" si="0"/>
        <v/>
      </c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73" t="str">
        <f>IF(H363="","",VLOOKUP(H363,ProduktySlužby!$A$4:$C$100,2,FALSE)*I363+IF(J363="",0,VLOOKUP(J363,ProduktySlužby!$A$4:$C$100,2,FALSE))*K363+IF(L363="",0,VLOOKUP(L363,ProduktySlužby!$A$4:$C$100,2,FALSE))*M363++IF(N363="",0,VLOOKUP(N363,ProduktySlužby!$A$4:$C$100,2,FALSE))*O363++IF(P363="",0,VLOOKUP(P363,ProduktySlužby!$A$4:$C$100,2,FALSE))*Q363)</f>
        <v/>
      </c>
      <c r="S363" s="73" t="str">
        <f>IF(R363="","",R363+R363*ProduktySlužby!$B$1)</f>
        <v/>
      </c>
      <c r="T363" s="74" t="str">
        <f>IF(B363="","",VLOOKUP(B363,Zákazníci!$A$2:$M$1000,11,FALSE)&amp;", "&amp;VLOOKUP(B363,Zákazníci!$A$2:$M$1000,12,FALSE)&amp;", "&amp;VLOOKUP(B363,Zákazníci!$A$2:$M$1000,13,FALSE))</f>
        <v/>
      </c>
    </row>
    <row r="364" spans="1:20" ht="12.75">
      <c r="A364" s="65">
        <v>363</v>
      </c>
      <c r="B364" s="66"/>
      <c r="C364" s="66"/>
      <c r="D364" s="66"/>
      <c r="E364" s="66"/>
      <c r="F364" s="67"/>
      <c r="G364" s="70" t="str">
        <f t="shared" ca="1" si="0"/>
        <v/>
      </c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73" t="str">
        <f>IF(H364="","",VLOOKUP(H364,ProduktySlužby!$A$4:$C$100,2,FALSE)*I364+IF(J364="",0,VLOOKUP(J364,ProduktySlužby!$A$4:$C$100,2,FALSE))*K364+IF(L364="",0,VLOOKUP(L364,ProduktySlužby!$A$4:$C$100,2,FALSE))*M364++IF(N364="",0,VLOOKUP(N364,ProduktySlužby!$A$4:$C$100,2,FALSE))*O364++IF(P364="",0,VLOOKUP(P364,ProduktySlužby!$A$4:$C$100,2,FALSE))*Q364)</f>
        <v/>
      </c>
      <c r="S364" s="73" t="str">
        <f>IF(R364="","",R364+R364*ProduktySlužby!$B$1)</f>
        <v/>
      </c>
      <c r="T364" s="74" t="str">
        <f>IF(B364="","",VLOOKUP(B364,Zákazníci!$A$2:$M$1000,11,FALSE)&amp;", "&amp;VLOOKUP(B364,Zákazníci!$A$2:$M$1000,12,FALSE)&amp;", "&amp;VLOOKUP(B364,Zákazníci!$A$2:$M$1000,13,FALSE))</f>
        <v/>
      </c>
    </row>
    <row r="365" spans="1:20" ht="12.75">
      <c r="A365" s="65">
        <v>364</v>
      </c>
      <c r="B365" s="66"/>
      <c r="C365" s="66"/>
      <c r="D365" s="66"/>
      <c r="E365" s="66"/>
      <c r="F365" s="67"/>
      <c r="G365" s="70" t="str">
        <f t="shared" ca="1" si="0"/>
        <v/>
      </c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73" t="str">
        <f>IF(H365="","",VLOOKUP(H365,ProduktySlužby!$A$4:$C$100,2,FALSE)*I365+IF(J365="",0,VLOOKUP(J365,ProduktySlužby!$A$4:$C$100,2,FALSE))*K365+IF(L365="",0,VLOOKUP(L365,ProduktySlužby!$A$4:$C$100,2,FALSE))*M365++IF(N365="",0,VLOOKUP(N365,ProduktySlužby!$A$4:$C$100,2,FALSE))*O365++IF(P365="",0,VLOOKUP(P365,ProduktySlužby!$A$4:$C$100,2,FALSE))*Q365)</f>
        <v/>
      </c>
      <c r="S365" s="73" t="str">
        <f>IF(R365="","",R365+R365*ProduktySlužby!$B$1)</f>
        <v/>
      </c>
      <c r="T365" s="74" t="str">
        <f>IF(B365="","",VLOOKUP(B365,Zákazníci!$A$2:$M$1000,11,FALSE)&amp;", "&amp;VLOOKUP(B365,Zákazníci!$A$2:$M$1000,12,FALSE)&amp;", "&amp;VLOOKUP(B365,Zákazníci!$A$2:$M$1000,13,FALSE))</f>
        <v/>
      </c>
    </row>
    <row r="366" spans="1:20" ht="12.75">
      <c r="A366" s="65">
        <v>365</v>
      </c>
      <c r="B366" s="66"/>
      <c r="C366" s="66"/>
      <c r="D366" s="66"/>
      <c r="E366" s="66"/>
      <c r="F366" s="67"/>
      <c r="G366" s="70" t="str">
        <f t="shared" ca="1" si="0"/>
        <v/>
      </c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73" t="str">
        <f>IF(H366="","",VLOOKUP(H366,ProduktySlužby!$A$4:$C$100,2,FALSE)*I366+IF(J366="",0,VLOOKUP(J366,ProduktySlužby!$A$4:$C$100,2,FALSE))*K366+IF(L366="",0,VLOOKUP(L366,ProduktySlužby!$A$4:$C$100,2,FALSE))*M366++IF(N366="",0,VLOOKUP(N366,ProduktySlužby!$A$4:$C$100,2,FALSE))*O366++IF(P366="",0,VLOOKUP(P366,ProduktySlužby!$A$4:$C$100,2,FALSE))*Q366)</f>
        <v/>
      </c>
      <c r="S366" s="73" t="str">
        <f>IF(R366="","",R366+R366*ProduktySlužby!$B$1)</f>
        <v/>
      </c>
      <c r="T366" s="74" t="str">
        <f>IF(B366="","",VLOOKUP(B366,Zákazníci!$A$2:$M$1000,11,FALSE)&amp;", "&amp;VLOOKUP(B366,Zákazníci!$A$2:$M$1000,12,FALSE)&amp;", "&amp;VLOOKUP(B366,Zákazníci!$A$2:$M$1000,13,FALSE))</f>
        <v/>
      </c>
    </row>
    <row r="367" spans="1:20" ht="12.75">
      <c r="A367" s="65">
        <v>366</v>
      </c>
      <c r="B367" s="66"/>
      <c r="C367" s="66"/>
      <c r="D367" s="66"/>
      <c r="E367" s="66"/>
      <c r="F367" s="67"/>
      <c r="G367" s="70" t="str">
        <f t="shared" ca="1" si="0"/>
        <v/>
      </c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73" t="str">
        <f>IF(H367="","",VLOOKUP(H367,ProduktySlužby!$A$4:$C$100,2,FALSE)*I367+IF(J367="",0,VLOOKUP(J367,ProduktySlužby!$A$4:$C$100,2,FALSE))*K367+IF(L367="",0,VLOOKUP(L367,ProduktySlužby!$A$4:$C$100,2,FALSE))*M367++IF(N367="",0,VLOOKUP(N367,ProduktySlužby!$A$4:$C$100,2,FALSE))*O367++IF(P367="",0,VLOOKUP(P367,ProduktySlužby!$A$4:$C$100,2,FALSE))*Q367)</f>
        <v/>
      </c>
      <c r="S367" s="73" t="str">
        <f>IF(R367="","",R367+R367*ProduktySlužby!$B$1)</f>
        <v/>
      </c>
      <c r="T367" s="74" t="str">
        <f>IF(B367="","",VLOOKUP(B367,Zákazníci!$A$2:$M$1000,11,FALSE)&amp;", "&amp;VLOOKUP(B367,Zákazníci!$A$2:$M$1000,12,FALSE)&amp;", "&amp;VLOOKUP(B367,Zákazníci!$A$2:$M$1000,13,FALSE))</f>
        <v/>
      </c>
    </row>
    <row r="368" spans="1:20" ht="12.75">
      <c r="A368" s="65">
        <v>367</v>
      </c>
      <c r="B368" s="66"/>
      <c r="C368" s="66"/>
      <c r="D368" s="66"/>
      <c r="E368" s="66"/>
      <c r="F368" s="67"/>
      <c r="G368" s="70" t="str">
        <f t="shared" ca="1" si="0"/>
        <v/>
      </c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73" t="str">
        <f>IF(H368="","",VLOOKUP(H368,ProduktySlužby!$A$4:$C$100,2,FALSE)*I368+IF(J368="",0,VLOOKUP(J368,ProduktySlužby!$A$4:$C$100,2,FALSE))*K368+IF(L368="",0,VLOOKUP(L368,ProduktySlužby!$A$4:$C$100,2,FALSE))*M368++IF(N368="",0,VLOOKUP(N368,ProduktySlužby!$A$4:$C$100,2,FALSE))*O368++IF(P368="",0,VLOOKUP(P368,ProduktySlužby!$A$4:$C$100,2,FALSE))*Q368)</f>
        <v/>
      </c>
      <c r="S368" s="73" t="str">
        <f>IF(R368="","",R368+R368*ProduktySlužby!$B$1)</f>
        <v/>
      </c>
      <c r="T368" s="74" t="str">
        <f>IF(B368="","",VLOOKUP(B368,Zákazníci!$A$2:$M$1000,11,FALSE)&amp;", "&amp;VLOOKUP(B368,Zákazníci!$A$2:$M$1000,12,FALSE)&amp;", "&amp;VLOOKUP(B368,Zákazníci!$A$2:$M$1000,13,FALSE))</f>
        <v/>
      </c>
    </row>
    <row r="369" spans="1:20" ht="12.75">
      <c r="A369" s="65">
        <v>368</v>
      </c>
      <c r="B369" s="66"/>
      <c r="C369" s="66"/>
      <c r="D369" s="66"/>
      <c r="E369" s="66"/>
      <c r="F369" s="67"/>
      <c r="G369" s="70" t="str">
        <f t="shared" ca="1" si="0"/>
        <v/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73" t="str">
        <f>IF(H369="","",VLOOKUP(H369,ProduktySlužby!$A$4:$C$100,2,FALSE)*I369+IF(J369="",0,VLOOKUP(J369,ProduktySlužby!$A$4:$C$100,2,FALSE))*K369+IF(L369="",0,VLOOKUP(L369,ProduktySlužby!$A$4:$C$100,2,FALSE))*M369++IF(N369="",0,VLOOKUP(N369,ProduktySlužby!$A$4:$C$100,2,FALSE))*O369++IF(P369="",0,VLOOKUP(P369,ProduktySlužby!$A$4:$C$100,2,FALSE))*Q369)</f>
        <v/>
      </c>
      <c r="S369" s="73" t="str">
        <f>IF(R369="","",R369+R369*ProduktySlužby!$B$1)</f>
        <v/>
      </c>
      <c r="T369" s="74" t="str">
        <f>IF(B369="","",VLOOKUP(B369,Zákazníci!$A$2:$M$1000,11,FALSE)&amp;", "&amp;VLOOKUP(B369,Zákazníci!$A$2:$M$1000,12,FALSE)&amp;", "&amp;VLOOKUP(B369,Zákazníci!$A$2:$M$1000,13,FALSE))</f>
        <v/>
      </c>
    </row>
    <row r="370" spans="1:20" ht="12.75">
      <c r="A370" s="65">
        <v>369</v>
      </c>
      <c r="B370" s="66"/>
      <c r="C370" s="66"/>
      <c r="D370" s="66"/>
      <c r="E370" s="66"/>
      <c r="F370" s="67"/>
      <c r="G370" s="70" t="str">
        <f t="shared" ca="1" si="0"/>
        <v/>
      </c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73" t="str">
        <f>IF(H370="","",VLOOKUP(H370,ProduktySlužby!$A$4:$C$100,2,FALSE)*I370+IF(J370="",0,VLOOKUP(J370,ProduktySlužby!$A$4:$C$100,2,FALSE))*K370+IF(L370="",0,VLOOKUP(L370,ProduktySlužby!$A$4:$C$100,2,FALSE))*M370++IF(N370="",0,VLOOKUP(N370,ProduktySlužby!$A$4:$C$100,2,FALSE))*O370++IF(P370="",0,VLOOKUP(P370,ProduktySlužby!$A$4:$C$100,2,FALSE))*Q370)</f>
        <v/>
      </c>
      <c r="S370" s="73" t="str">
        <f>IF(R370="","",R370+R370*ProduktySlužby!$B$1)</f>
        <v/>
      </c>
      <c r="T370" s="74" t="str">
        <f>IF(B370="","",VLOOKUP(B370,Zákazníci!$A$2:$M$1000,11,FALSE)&amp;", "&amp;VLOOKUP(B370,Zákazníci!$A$2:$M$1000,12,FALSE)&amp;", "&amp;VLOOKUP(B370,Zákazníci!$A$2:$M$1000,13,FALSE))</f>
        <v/>
      </c>
    </row>
    <row r="371" spans="1:20" ht="12.75">
      <c r="A371" s="65">
        <v>370</v>
      </c>
      <c r="B371" s="66"/>
      <c r="C371" s="66"/>
      <c r="D371" s="66"/>
      <c r="E371" s="66"/>
      <c r="F371" s="67"/>
      <c r="G371" s="70" t="str">
        <f t="shared" ca="1" si="0"/>
        <v/>
      </c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73" t="str">
        <f>IF(H371="","",VLOOKUP(H371,ProduktySlužby!$A$4:$C$100,2,FALSE)*I371+IF(J371="",0,VLOOKUP(J371,ProduktySlužby!$A$4:$C$100,2,FALSE))*K371+IF(L371="",0,VLOOKUP(L371,ProduktySlužby!$A$4:$C$100,2,FALSE))*M371++IF(N371="",0,VLOOKUP(N371,ProduktySlužby!$A$4:$C$100,2,FALSE))*O371++IF(P371="",0,VLOOKUP(P371,ProduktySlužby!$A$4:$C$100,2,FALSE))*Q371)</f>
        <v/>
      </c>
      <c r="S371" s="73" t="str">
        <f>IF(R371="","",R371+R371*ProduktySlužby!$B$1)</f>
        <v/>
      </c>
      <c r="T371" s="74" t="str">
        <f>IF(B371="","",VLOOKUP(B371,Zákazníci!$A$2:$M$1000,11,FALSE)&amp;", "&amp;VLOOKUP(B371,Zákazníci!$A$2:$M$1000,12,FALSE)&amp;", "&amp;VLOOKUP(B371,Zákazníci!$A$2:$M$1000,13,FALSE))</f>
        <v/>
      </c>
    </row>
    <row r="372" spans="1:20" ht="12.75">
      <c r="A372" s="65">
        <v>371</v>
      </c>
      <c r="B372" s="66"/>
      <c r="C372" s="66"/>
      <c r="D372" s="66"/>
      <c r="E372" s="66"/>
      <c r="F372" s="67"/>
      <c r="G372" s="70" t="str">
        <f t="shared" ca="1" si="0"/>
        <v/>
      </c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73" t="str">
        <f>IF(H372="","",VLOOKUP(H372,ProduktySlužby!$A$4:$C$100,2,FALSE)*I372+IF(J372="",0,VLOOKUP(J372,ProduktySlužby!$A$4:$C$100,2,FALSE))*K372+IF(L372="",0,VLOOKUP(L372,ProduktySlužby!$A$4:$C$100,2,FALSE))*M372++IF(N372="",0,VLOOKUP(N372,ProduktySlužby!$A$4:$C$100,2,FALSE))*O372++IF(P372="",0,VLOOKUP(P372,ProduktySlužby!$A$4:$C$100,2,FALSE))*Q372)</f>
        <v/>
      </c>
      <c r="S372" s="73" t="str">
        <f>IF(R372="","",R372+R372*ProduktySlužby!$B$1)</f>
        <v/>
      </c>
      <c r="T372" s="74" t="str">
        <f>IF(B372="","",VLOOKUP(B372,Zákazníci!$A$2:$M$1000,11,FALSE)&amp;", "&amp;VLOOKUP(B372,Zákazníci!$A$2:$M$1000,12,FALSE)&amp;", "&amp;VLOOKUP(B372,Zákazníci!$A$2:$M$1000,13,FALSE))</f>
        <v/>
      </c>
    </row>
    <row r="373" spans="1:20" ht="12.75">
      <c r="A373" s="65">
        <v>372</v>
      </c>
      <c r="B373" s="66"/>
      <c r="C373" s="66"/>
      <c r="D373" s="66"/>
      <c r="E373" s="66"/>
      <c r="F373" s="67"/>
      <c r="G373" s="70" t="str">
        <f t="shared" ca="1" si="0"/>
        <v/>
      </c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73" t="str">
        <f>IF(H373="","",VLOOKUP(H373,ProduktySlužby!$A$4:$C$100,2,FALSE)*I373+IF(J373="",0,VLOOKUP(J373,ProduktySlužby!$A$4:$C$100,2,FALSE))*K373+IF(L373="",0,VLOOKUP(L373,ProduktySlužby!$A$4:$C$100,2,FALSE))*M373++IF(N373="",0,VLOOKUP(N373,ProduktySlužby!$A$4:$C$100,2,FALSE))*O373++IF(P373="",0,VLOOKUP(P373,ProduktySlužby!$A$4:$C$100,2,FALSE))*Q373)</f>
        <v/>
      </c>
      <c r="S373" s="73" t="str">
        <f>IF(R373="","",R373+R373*ProduktySlužby!$B$1)</f>
        <v/>
      </c>
      <c r="T373" s="74" t="str">
        <f>IF(B373="","",VLOOKUP(B373,Zákazníci!$A$2:$M$1000,11,FALSE)&amp;", "&amp;VLOOKUP(B373,Zákazníci!$A$2:$M$1000,12,FALSE)&amp;", "&amp;VLOOKUP(B373,Zákazníci!$A$2:$M$1000,13,FALSE))</f>
        <v/>
      </c>
    </row>
    <row r="374" spans="1:20" ht="12.75">
      <c r="A374" s="65">
        <v>373</v>
      </c>
      <c r="B374" s="66"/>
      <c r="C374" s="66"/>
      <c r="D374" s="66"/>
      <c r="E374" s="66"/>
      <c r="F374" s="67"/>
      <c r="G374" s="70" t="str">
        <f t="shared" ca="1" si="0"/>
        <v/>
      </c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73" t="str">
        <f>IF(H374="","",VLOOKUP(H374,ProduktySlužby!$A$4:$C$100,2,FALSE)*I374+IF(J374="",0,VLOOKUP(J374,ProduktySlužby!$A$4:$C$100,2,FALSE))*K374+IF(L374="",0,VLOOKUP(L374,ProduktySlužby!$A$4:$C$100,2,FALSE))*M374++IF(N374="",0,VLOOKUP(N374,ProduktySlužby!$A$4:$C$100,2,FALSE))*O374++IF(P374="",0,VLOOKUP(P374,ProduktySlužby!$A$4:$C$100,2,FALSE))*Q374)</f>
        <v/>
      </c>
      <c r="S374" s="73" t="str">
        <f>IF(R374="","",R374+R374*ProduktySlužby!$B$1)</f>
        <v/>
      </c>
      <c r="T374" s="74" t="str">
        <f>IF(B374="","",VLOOKUP(B374,Zákazníci!$A$2:$M$1000,11,FALSE)&amp;", "&amp;VLOOKUP(B374,Zákazníci!$A$2:$M$1000,12,FALSE)&amp;", "&amp;VLOOKUP(B374,Zákazníci!$A$2:$M$1000,13,FALSE))</f>
        <v/>
      </c>
    </row>
    <row r="375" spans="1:20" ht="12.75">
      <c r="A375" s="65">
        <v>374</v>
      </c>
      <c r="B375" s="66"/>
      <c r="C375" s="66"/>
      <c r="D375" s="66"/>
      <c r="E375" s="66"/>
      <c r="F375" s="67"/>
      <c r="G375" s="70" t="str">
        <f t="shared" ca="1" si="0"/>
        <v/>
      </c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73" t="str">
        <f>IF(H375="","",VLOOKUP(H375,ProduktySlužby!$A$4:$C$100,2,FALSE)*I375+IF(J375="",0,VLOOKUP(J375,ProduktySlužby!$A$4:$C$100,2,FALSE))*K375+IF(L375="",0,VLOOKUP(L375,ProduktySlužby!$A$4:$C$100,2,FALSE))*M375++IF(N375="",0,VLOOKUP(N375,ProduktySlužby!$A$4:$C$100,2,FALSE))*O375++IF(P375="",0,VLOOKUP(P375,ProduktySlužby!$A$4:$C$100,2,FALSE))*Q375)</f>
        <v/>
      </c>
      <c r="S375" s="73" t="str">
        <f>IF(R375="","",R375+R375*ProduktySlužby!$B$1)</f>
        <v/>
      </c>
      <c r="T375" s="74" t="str">
        <f>IF(B375="","",VLOOKUP(B375,Zákazníci!$A$2:$M$1000,11,FALSE)&amp;", "&amp;VLOOKUP(B375,Zákazníci!$A$2:$M$1000,12,FALSE)&amp;", "&amp;VLOOKUP(B375,Zákazníci!$A$2:$M$1000,13,FALSE))</f>
        <v/>
      </c>
    </row>
    <row r="376" spans="1:20" ht="12.75">
      <c r="A376" s="65">
        <v>375</v>
      </c>
      <c r="B376" s="66"/>
      <c r="C376" s="66"/>
      <c r="D376" s="66"/>
      <c r="E376" s="66"/>
      <c r="F376" s="67"/>
      <c r="G376" s="70" t="str">
        <f t="shared" ca="1" si="0"/>
        <v/>
      </c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73" t="str">
        <f>IF(H376="","",VLOOKUP(H376,ProduktySlužby!$A$4:$C$100,2,FALSE)*I376+IF(J376="",0,VLOOKUP(J376,ProduktySlužby!$A$4:$C$100,2,FALSE))*K376+IF(L376="",0,VLOOKUP(L376,ProduktySlužby!$A$4:$C$100,2,FALSE))*M376++IF(N376="",0,VLOOKUP(N376,ProduktySlužby!$A$4:$C$100,2,FALSE))*O376++IF(P376="",0,VLOOKUP(P376,ProduktySlužby!$A$4:$C$100,2,FALSE))*Q376)</f>
        <v/>
      </c>
      <c r="S376" s="73" t="str">
        <f>IF(R376="","",R376+R376*ProduktySlužby!$B$1)</f>
        <v/>
      </c>
      <c r="T376" s="74" t="str">
        <f>IF(B376="","",VLOOKUP(B376,Zákazníci!$A$2:$M$1000,11,FALSE)&amp;", "&amp;VLOOKUP(B376,Zákazníci!$A$2:$M$1000,12,FALSE)&amp;", "&amp;VLOOKUP(B376,Zákazníci!$A$2:$M$1000,13,FALSE))</f>
        <v/>
      </c>
    </row>
    <row r="377" spans="1:20" ht="12.75">
      <c r="A377" s="65">
        <v>376</v>
      </c>
      <c r="B377" s="66"/>
      <c r="C377" s="66"/>
      <c r="D377" s="66"/>
      <c r="E377" s="66"/>
      <c r="F377" s="67"/>
      <c r="G377" s="70" t="str">
        <f t="shared" ca="1" si="0"/>
        <v/>
      </c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73" t="str">
        <f>IF(H377="","",VLOOKUP(H377,ProduktySlužby!$A$4:$C$100,2,FALSE)*I377+IF(J377="",0,VLOOKUP(J377,ProduktySlužby!$A$4:$C$100,2,FALSE))*K377+IF(L377="",0,VLOOKUP(L377,ProduktySlužby!$A$4:$C$100,2,FALSE))*M377++IF(N377="",0,VLOOKUP(N377,ProduktySlužby!$A$4:$C$100,2,FALSE))*O377++IF(P377="",0,VLOOKUP(P377,ProduktySlužby!$A$4:$C$100,2,FALSE))*Q377)</f>
        <v/>
      </c>
      <c r="S377" s="73" t="str">
        <f>IF(R377="","",R377+R377*ProduktySlužby!$B$1)</f>
        <v/>
      </c>
      <c r="T377" s="74" t="str">
        <f>IF(B377="","",VLOOKUP(B377,Zákazníci!$A$2:$M$1000,11,FALSE)&amp;", "&amp;VLOOKUP(B377,Zákazníci!$A$2:$M$1000,12,FALSE)&amp;", "&amp;VLOOKUP(B377,Zákazníci!$A$2:$M$1000,13,FALSE))</f>
        <v/>
      </c>
    </row>
    <row r="378" spans="1:20" ht="12.75">
      <c r="A378" s="65">
        <v>377</v>
      </c>
      <c r="B378" s="66"/>
      <c r="C378" s="66"/>
      <c r="D378" s="66"/>
      <c r="E378" s="66"/>
      <c r="F378" s="67"/>
      <c r="G378" s="70" t="str">
        <f t="shared" ca="1" si="0"/>
        <v/>
      </c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73" t="str">
        <f>IF(H378="","",VLOOKUP(H378,ProduktySlužby!$A$4:$C$100,2,FALSE)*I378+IF(J378="",0,VLOOKUP(J378,ProduktySlužby!$A$4:$C$100,2,FALSE))*K378+IF(L378="",0,VLOOKUP(L378,ProduktySlužby!$A$4:$C$100,2,FALSE))*M378++IF(N378="",0,VLOOKUP(N378,ProduktySlužby!$A$4:$C$100,2,FALSE))*O378++IF(P378="",0,VLOOKUP(P378,ProduktySlužby!$A$4:$C$100,2,FALSE))*Q378)</f>
        <v/>
      </c>
      <c r="S378" s="73" t="str">
        <f>IF(R378="","",R378+R378*ProduktySlužby!$B$1)</f>
        <v/>
      </c>
      <c r="T378" s="74" t="str">
        <f>IF(B378="","",VLOOKUP(B378,Zákazníci!$A$2:$M$1000,11,FALSE)&amp;", "&amp;VLOOKUP(B378,Zákazníci!$A$2:$M$1000,12,FALSE)&amp;", "&amp;VLOOKUP(B378,Zákazníci!$A$2:$M$1000,13,FALSE))</f>
        <v/>
      </c>
    </row>
    <row r="379" spans="1:20" ht="12.75">
      <c r="A379" s="65">
        <v>378</v>
      </c>
      <c r="B379" s="66"/>
      <c r="C379" s="66"/>
      <c r="D379" s="66"/>
      <c r="E379" s="66"/>
      <c r="F379" s="67"/>
      <c r="G379" s="70" t="str">
        <f t="shared" ca="1" si="0"/>
        <v/>
      </c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73" t="str">
        <f>IF(H379="","",VLOOKUP(H379,ProduktySlužby!$A$4:$C$100,2,FALSE)*I379+IF(J379="",0,VLOOKUP(J379,ProduktySlužby!$A$4:$C$100,2,FALSE))*K379+IF(L379="",0,VLOOKUP(L379,ProduktySlužby!$A$4:$C$100,2,FALSE))*M379++IF(N379="",0,VLOOKUP(N379,ProduktySlužby!$A$4:$C$100,2,FALSE))*O379++IF(P379="",0,VLOOKUP(P379,ProduktySlužby!$A$4:$C$100,2,FALSE))*Q379)</f>
        <v/>
      </c>
      <c r="S379" s="73" t="str">
        <f>IF(R379="","",R379+R379*ProduktySlužby!$B$1)</f>
        <v/>
      </c>
      <c r="T379" s="74" t="str">
        <f>IF(B379="","",VLOOKUP(B379,Zákazníci!$A$2:$M$1000,11,FALSE)&amp;", "&amp;VLOOKUP(B379,Zákazníci!$A$2:$M$1000,12,FALSE)&amp;", "&amp;VLOOKUP(B379,Zákazníci!$A$2:$M$1000,13,FALSE))</f>
        <v/>
      </c>
    </row>
    <row r="380" spans="1:20" ht="12.75">
      <c r="A380" s="65">
        <v>379</v>
      </c>
      <c r="B380" s="66"/>
      <c r="C380" s="66"/>
      <c r="D380" s="66"/>
      <c r="E380" s="66"/>
      <c r="F380" s="67"/>
      <c r="G380" s="70" t="str">
        <f t="shared" ca="1" si="0"/>
        <v/>
      </c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73" t="str">
        <f>IF(H380="","",VLOOKUP(H380,ProduktySlužby!$A$4:$C$100,2,FALSE)*I380+IF(J380="",0,VLOOKUP(J380,ProduktySlužby!$A$4:$C$100,2,FALSE))*K380+IF(L380="",0,VLOOKUP(L380,ProduktySlužby!$A$4:$C$100,2,FALSE))*M380++IF(N380="",0,VLOOKUP(N380,ProduktySlužby!$A$4:$C$100,2,FALSE))*O380++IF(P380="",0,VLOOKUP(P380,ProduktySlužby!$A$4:$C$100,2,FALSE))*Q380)</f>
        <v/>
      </c>
      <c r="S380" s="73" t="str">
        <f>IF(R380="","",R380+R380*ProduktySlužby!$B$1)</f>
        <v/>
      </c>
      <c r="T380" s="74" t="str">
        <f>IF(B380="","",VLOOKUP(B380,Zákazníci!$A$2:$M$1000,11,FALSE)&amp;", "&amp;VLOOKUP(B380,Zákazníci!$A$2:$M$1000,12,FALSE)&amp;", "&amp;VLOOKUP(B380,Zákazníci!$A$2:$M$1000,13,FALSE))</f>
        <v/>
      </c>
    </row>
    <row r="381" spans="1:20" ht="12.75">
      <c r="A381" s="65">
        <v>380</v>
      </c>
      <c r="B381" s="66"/>
      <c r="C381" s="66"/>
      <c r="D381" s="66"/>
      <c r="E381" s="66"/>
      <c r="F381" s="67"/>
      <c r="G381" s="70" t="str">
        <f t="shared" ca="1" si="0"/>
        <v/>
      </c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73" t="str">
        <f>IF(H381="","",VLOOKUP(H381,ProduktySlužby!$A$4:$C$100,2,FALSE)*I381+IF(J381="",0,VLOOKUP(J381,ProduktySlužby!$A$4:$C$100,2,FALSE))*K381+IF(L381="",0,VLOOKUP(L381,ProduktySlužby!$A$4:$C$100,2,FALSE))*M381++IF(N381="",0,VLOOKUP(N381,ProduktySlužby!$A$4:$C$100,2,FALSE))*O381++IF(P381="",0,VLOOKUP(P381,ProduktySlužby!$A$4:$C$100,2,FALSE))*Q381)</f>
        <v/>
      </c>
      <c r="S381" s="73" t="str">
        <f>IF(R381="","",R381+R381*ProduktySlužby!$B$1)</f>
        <v/>
      </c>
      <c r="T381" s="74" t="str">
        <f>IF(B381="","",VLOOKUP(B381,Zákazníci!$A$2:$M$1000,11,FALSE)&amp;", "&amp;VLOOKUP(B381,Zákazníci!$A$2:$M$1000,12,FALSE)&amp;", "&amp;VLOOKUP(B381,Zákazníci!$A$2:$M$1000,13,FALSE))</f>
        <v/>
      </c>
    </row>
    <row r="382" spans="1:20" ht="12.75">
      <c r="A382" s="65">
        <v>381</v>
      </c>
      <c r="B382" s="66"/>
      <c r="C382" s="66"/>
      <c r="D382" s="66"/>
      <c r="E382" s="66"/>
      <c r="F382" s="67"/>
      <c r="G382" s="70" t="str">
        <f t="shared" ca="1" si="0"/>
        <v/>
      </c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73" t="str">
        <f>IF(H382="","",VLOOKUP(H382,ProduktySlužby!$A$4:$C$100,2,FALSE)*I382+IF(J382="",0,VLOOKUP(J382,ProduktySlužby!$A$4:$C$100,2,FALSE))*K382+IF(L382="",0,VLOOKUP(L382,ProduktySlužby!$A$4:$C$100,2,FALSE))*M382++IF(N382="",0,VLOOKUP(N382,ProduktySlužby!$A$4:$C$100,2,FALSE))*O382++IF(P382="",0,VLOOKUP(P382,ProduktySlužby!$A$4:$C$100,2,FALSE))*Q382)</f>
        <v/>
      </c>
      <c r="S382" s="73" t="str">
        <f>IF(R382="","",R382+R382*ProduktySlužby!$B$1)</f>
        <v/>
      </c>
      <c r="T382" s="74" t="str">
        <f>IF(B382="","",VLOOKUP(B382,Zákazníci!$A$2:$M$1000,11,FALSE)&amp;", "&amp;VLOOKUP(B382,Zákazníci!$A$2:$M$1000,12,FALSE)&amp;", "&amp;VLOOKUP(B382,Zákazníci!$A$2:$M$1000,13,FALSE))</f>
        <v/>
      </c>
    </row>
    <row r="383" spans="1:20" ht="12.75">
      <c r="A383" s="65">
        <v>382</v>
      </c>
      <c r="B383" s="66"/>
      <c r="C383" s="66"/>
      <c r="D383" s="66"/>
      <c r="E383" s="66"/>
      <c r="F383" s="67"/>
      <c r="G383" s="70" t="str">
        <f t="shared" ca="1" si="0"/>
        <v/>
      </c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73" t="str">
        <f>IF(H383="","",VLOOKUP(H383,ProduktySlužby!$A$4:$C$100,2,FALSE)*I383+IF(J383="",0,VLOOKUP(J383,ProduktySlužby!$A$4:$C$100,2,FALSE))*K383+IF(L383="",0,VLOOKUP(L383,ProduktySlužby!$A$4:$C$100,2,FALSE))*M383++IF(N383="",0,VLOOKUP(N383,ProduktySlužby!$A$4:$C$100,2,FALSE))*O383++IF(P383="",0,VLOOKUP(P383,ProduktySlužby!$A$4:$C$100,2,FALSE))*Q383)</f>
        <v/>
      </c>
      <c r="S383" s="73" t="str">
        <f>IF(R383="","",R383+R383*ProduktySlužby!$B$1)</f>
        <v/>
      </c>
      <c r="T383" s="74" t="str">
        <f>IF(B383="","",VLOOKUP(B383,Zákazníci!$A$2:$M$1000,11,FALSE)&amp;", "&amp;VLOOKUP(B383,Zákazníci!$A$2:$M$1000,12,FALSE)&amp;", "&amp;VLOOKUP(B383,Zákazníci!$A$2:$M$1000,13,FALSE))</f>
        <v/>
      </c>
    </row>
    <row r="384" spans="1:20" ht="12.75">
      <c r="A384" s="65">
        <v>383</v>
      </c>
      <c r="B384" s="66"/>
      <c r="C384" s="66"/>
      <c r="D384" s="66"/>
      <c r="E384" s="66"/>
      <c r="F384" s="67"/>
      <c r="G384" s="70" t="str">
        <f t="shared" ca="1" si="0"/>
        <v/>
      </c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73" t="str">
        <f>IF(H384="","",VLOOKUP(H384,ProduktySlužby!$A$4:$C$100,2,FALSE)*I384+IF(J384="",0,VLOOKUP(J384,ProduktySlužby!$A$4:$C$100,2,FALSE))*K384+IF(L384="",0,VLOOKUP(L384,ProduktySlužby!$A$4:$C$100,2,FALSE))*M384++IF(N384="",0,VLOOKUP(N384,ProduktySlužby!$A$4:$C$100,2,FALSE))*O384++IF(P384="",0,VLOOKUP(P384,ProduktySlužby!$A$4:$C$100,2,FALSE))*Q384)</f>
        <v/>
      </c>
      <c r="S384" s="73" t="str">
        <f>IF(R384="","",R384+R384*ProduktySlužby!$B$1)</f>
        <v/>
      </c>
      <c r="T384" s="74" t="str">
        <f>IF(B384="","",VLOOKUP(B384,Zákazníci!$A$2:$M$1000,11,FALSE)&amp;", "&amp;VLOOKUP(B384,Zákazníci!$A$2:$M$1000,12,FALSE)&amp;", "&amp;VLOOKUP(B384,Zákazníci!$A$2:$M$1000,13,FALSE))</f>
        <v/>
      </c>
    </row>
    <row r="385" spans="1:20" ht="12.75">
      <c r="A385" s="65">
        <v>384</v>
      </c>
      <c r="B385" s="66"/>
      <c r="C385" s="66"/>
      <c r="D385" s="66"/>
      <c r="E385" s="66"/>
      <c r="F385" s="67"/>
      <c r="G385" s="70" t="str">
        <f t="shared" ca="1" si="0"/>
        <v/>
      </c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73" t="str">
        <f>IF(H385="","",VLOOKUP(H385,ProduktySlužby!$A$4:$C$100,2,FALSE)*I385+IF(J385="",0,VLOOKUP(J385,ProduktySlužby!$A$4:$C$100,2,FALSE))*K385+IF(L385="",0,VLOOKUP(L385,ProduktySlužby!$A$4:$C$100,2,FALSE))*M385++IF(N385="",0,VLOOKUP(N385,ProduktySlužby!$A$4:$C$100,2,FALSE))*O385++IF(P385="",0,VLOOKUP(P385,ProduktySlužby!$A$4:$C$100,2,FALSE))*Q385)</f>
        <v/>
      </c>
      <c r="S385" s="73" t="str">
        <f>IF(R385="","",R385+R385*ProduktySlužby!$B$1)</f>
        <v/>
      </c>
      <c r="T385" s="74" t="str">
        <f>IF(B385="","",VLOOKUP(B385,Zákazníci!$A$2:$M$1000,11,FALSE)&amp;", "&amp;VLOOKUP(B385,Zákazníci!$A$2:$M$1000,12,FALSE)&amp;", "&amp;VLOOKUP(B385,Zákazníci!$A$2:$M$1000,13,FALSE))</f>
        <v/>
      </c>
    </row>
    <row r="386" spans="1:20" ht="12.75">
      <c r="A386" s="65">
        <v>385</v>
      </c>
      <c r="B386" s="66"/>
      <c r="C386" s="66"/>
      <c r="D386" s="66"/>
      <c r="E386" s="66"/>
      <c r="F386" s="67"/>
      <c r="G386" s="70" t="str">
        <f t="shared" ca="1" si="0"/>
        <v/>
      </c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73" t="str">
        <f>IF(H386="","",VLOOKUP(H386,ProduktySlužby!$A$4:$C$100,2,FALSE)*I386+IF(J386="",0,VLOOKUP(J386,ProduktySlužby!$A$4:$C$100,2,FALSE))*K386+IF(L386="",0,VLOOKUP(L386,ProduktySlužby!$A$4:$C$100,2,FALSE))*M386++IF(N386="",0,VLOOKUP(N386,ProduktySlužby!$A$4:$C$100,2,FALSE))*O386++IF(P386="",0,VLOOKUP(P386,ProduktySlužby!$A$4:$C$100,2,FALSE))*Q386)</f>
        <v/>
      </c>
      <c r="S386" s="73" t="str">
        <f>IF(R386="","",R386+R386*ProduktySlužby!$B$1)</f>
        <v/>
      </c>
      <c r="T386" s="74" t="str">
        <f>IF(B386="","",VLOOKUP(B386,Zákazníci!$A$2:$M$1000,11,FALSE)&amp;", "&amp;VLOOKUP(B386,Zákazníci!$A$2:$M$1000,12,FALSE)&amp;", "&amp;VLOOKUP(B386,Zákazníci!$A$2:$M$1000,13,FALSE))</f>
        <v/>
      </c>
    </row>
    <row r="387" spans="1:20" ht="12.75">
      <c r="A387" s="65">
        <v>386</v>
      </c>
      <c r="B387" s="66"/>
      <c r="C387" s="66"/>
      <c r="D387" s="66"/>
      <c r="E387" s="66"/>
      <c r="F387" s="67"/>
      <c r="G387" s="70" t="str">
        <f t="shared" ca="1" si="0"/>
        <v/>
      </c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73" t="str">
        <f>IF(H387="","",VLOOKUP(H387,ProduktySlužby!$A$4:$C$100,2,FALSE)*I387+IF(J387="",0,VLOOKUP(J387,ProduktySlužby!$A$4:$C$100,2,FALSE))*K387+IF(L387="",0,VLOOKUP(L387,ProduktySlužby!$A$4:$C$100,2,FALSE))*M387++IF(N387="",0,VLOOKUP(N387,ProduktySlužby!$A$4:$C$100,2,FALSE))*O387++IF(P387="",0,VLOOKUP(P387,ProduktySlužby!$A$4:$C$100,2,FALSE))*Q387)</f>
        <v/>
      </c>
      <c r="S387" s="73" t="str">
        <f>IF(R387="","",R387+R387*ProduktySlužby!$B$1)</f>
        <v/>
      </c>
      <c r="T387" s="74" t="str">
        <f>IF(B387="","",VLOOKUP(B387,Zákazníci!$A$2:$M$1000,11,FALSE)&amp;", "&amp;VLOOKUP(B387,Zákazníci!$A$2:$M$1000,12,FALSE)&amp;", "&amp;VLOOKUP(B387,Zákazníci!$A$2:$M$1000,13,FALSE))</f>
        <v/>
      </c>
    </row>
    <row r="388" spans="1:20" ht="12.75">
      <c r="A388" s="65">
        <v>387</v>
      </c>
      <c r="B388" s="66"/>
      <c r="C388" s="66"/>
      <c r="D388" s="66"/>
      <c r="E388" s="66"/>
      <c r="F388" s="67"/>
      <c r="G388" s="70" t="str">
        <f t="shared" ca="1" si="0"/>
        <v/>
      </c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73" t="str">
        <f>IF(H388="","",VLOOKUP(H388,ProduktySlužby!$A$4:$C$100,2,FALSE)*I388+IF(J388="",0,VLOOKUP(J388,ProduktySlužby!$A$4:$C$100,2,FALSE))*K388+IF(L388="",0,VLOOKUP(L388,ProduktySlužby!$A$4:$C$100,2,FALSE))*M388++IF(N388="",0,VLOOKUP(N388,ProduktySlužby!$A$4:$C$100,2,FALSE))*O388++IF(P388="",0,VLOOKUP(P388,ProduktySlužby!$A$4:$C$100,2,FALSE))*Q388)</f>
        <v/>
      </c>
      <c r="S388" s="73" t="str">
        <f>IF(R388="","",R388+R388*ProduktySlužby!$B$1)</f>
        <v/>
      </c>
      <c r="T388" s="74" t="str">
        <f>IF(B388="","",VLOOKUP(B388,Zákazníci!$A$2:$M$1000,11,FALSE)&amp;", "&amp;VLOOKUP(B388,Zákazníci!$A$2:$M$1000,12,FALSE)&amp;", "&amp;VLOOKUP(B388,Zákazníci!$A$2:$M$1000,13,FALSE))</f>
        <v/>
      </c>
    </row>
    <row r="389" spans="1:20" ht="12.75">
      <c r="A389" s="65">
        <v>388</v>
      </c>
      <c r="B389" s="66"/>
      <c r="C389" s="66"/>
      <c r="D389" s="66"/>
      <c r="E389" s="66"/>
      <c r="F389" s="67"/>
      <c r="G389" s="70" t="str">
        <f t="shared" ca="1" si="0"/>
        <v/>
      </c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73" t="str">
        <f>IF(H389="","",VLOOKUP(H389,ProduktySlužby!$A$4:$C$100,2,FALSE)*I389+IF(J389="",0,VLOOKUP(J389,ProduktySlužby!$A$4:$C$100,2,FALSE))*K389+IF(L389="",0,VLOOKUP(L389,ProduktySlužby!$A$4:$C$100,2,FALSE))*M389++IF(N389="",0,VLOOKUP(N389,ProduktySlužby!$A$4:$C$100,2,FALSE))*O389++IF(P389="",0,VLOOKUP(P389,ProduktySlužby!$A$4:$C$100,2,FALSE))*Q389)</f>
        <v/>
      </c>
      <c r="S389" s="73" t="str">
        <f>IF(R389="","",R389+R389*ProduktySlužby!$B$1)</f>
        <v/>
      </c>
      <c r="T389" s="74" t="str">
        <f>IF(B389="","",VLOOKUP(B389,Zákazníci!$A$2:$M$1000,11,FALSE)&amp;", "&amp;VLOOKUP(B389,Zákazníci!$A$2:$M$1000,12,FALSE)&amp;", "&amp;VLOOKUP(B389,Zákazníci!$A$2:$M$1000,13,FALSE))</f>
        <v/>
      </c>
    </row>
    <row r="390" spans="1:20" ht="12.75">
      <c r="A390" s="65">
        <v>389</v>
      </c>
      <c r="B390" s="66"/>
      <c r="C390" s="66"/>
      <c r="D390" s="66"/>
      <c r="E390" s="66"/>
      <c r="F390" s="67"/>
      <c r="G390" s="70" t="str">
        <f t="shared" ca="1" si="0"/>
        <v/>
      </c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73" t="str">
        <f>IF(H390="","",VLOOKUP(H390,ProduktySlužby!$A$4:$C$100,2,FALSE)*I390+IF(J390="",0,VLOOKUP(J390,ProduktySlužby!$A$4:$C$100,2,FALSE))*K390+IF(L390="",0,VLOOKUP(L390,ProduktySlužby!$A$4:$C$100,2,FALSE))*M390++IF(N390="",0,VLOOKUP(N390,ProduktySlužby!$A$4:$C$100,2,FALSE))*O390++IF(P390="",0,VLOOKUP(P390,ProduktySlužby!$A$4:$C$100,2,FALSE))*Q390)</f>
        <v/>
      </c>
      <c r="S390" s="73" t="str">
        <f>IF(R390="","",R390+R390*ProduktySlužby!$B$1)</f>
        <v/>
      </c>
      <c r="T390" s="74" t="str">
        <f>IF(B390="","",VLOOKUP(B390,Zákazníci!$A$2:$M$1000,11,FALSE)&amp;", "&amp;VLOOKUP(B390,Zákazníci!$A$2:$M$1000,12,FALSE)&amp;", "&amp;VLOOKUP(B390,Zákazníci!$A$2:$M$1000,13,FALSE))</f>
        <v/>
      </c>
    </row>
    <row r="391" spans="1:20" ht="12.75">
      <c r="A391" s="65">
        <v>390</v>
      </c>
      <c r="B391" s="66"/>
      <c r="C391" s="66"/>
      <c r="D391" s="66"/>
      <c r="E391" s="66"/>
      <c r="F391" s="67"/>
      <c r="G391" s="70" t="str">
        <f t="shared" ca="1" si="0"/>
        <v/>
      </c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73" t="str">
        <f>IF(H391="","",VLOOKUP(H391,ProduktySlužby!$A$4:$C$100,2,FALSE)*I391+IF(J391="",0,VLOOKUP(J391,ProduktySlužby!$A$4:$C$100,2,FALSE))*K391+IF(L391="",0,VLOOKUP(L391,ProduktySlužby!$A$4:$C$100,2,FALSE))*M391++IF(N391="",0,VLOOKUP(N391,ProduktySlužby!$A$4:$C$100,2,FALSE))*O391++IF(P391="",0,VLOOKUP(P391,ProduktySlužby!$A$4:$C$100,2,FALSE))*Q391)</f>
        <v/>
      </c>
      <c r="S391" s="73" t="str">
        <f>IF(R391="","",R391+R391*ProduktySlužby!$B$1)</f>
        <v/>
      </c>
      <c r="T391" s="74" t="str">
        <f>IF(B391="","",VLOOKUP(B391,Zákazníci!$A$2:$M$1000,11,FALSE)&amp;", "&amp;VLOOKUP(B391,Zákazníci!$A$2:$M$1000,12,FALSE)&amp;", "&amp;VLOOKUP(B391,Zákazníci!$A$2:$M$1000,13,FALSE))</f>
        <v/>
      </c>
    </row>
    <row r="392" spans="1:20" ht="12.75">
      <c r="A392" s="65">
        <v>391</v>
      </c>
      <c r="B392" s="66"/>
      <c r="C392" s="66"/>
      <c r="D392" s="66"/>
      <c r="E392" s="66"/>
      <c r="F392" s="67"/>
      <c r="G392" s="70" t="str">
        <f t="shared" ca="1" si="0"/>
        <v/>
      </c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73" t="str">
        <f>IF(H392="","",VLOOKUP(H392,ProduktySlužby!$A$4:$C$100,2,FALSE)*I392+IF(J392="",0,VLOOKUP(J392,ProduktySlužby!$A$4:$C$100,2,FALSE))*K392+IF(L392="",0,VLOOKUP(L392,ProduktySlužby!$A$4:$C$100,2,FALSE))*M392++IF(N392="",0,VLOOKUP(N392,ProduktySlužby!$A$4:$C$100,2,FALSE))*O392++IF(P392="",0,VLOOKUP(P392,ProduktySlužby!$A$4:$C$100,2,FALSE))*Q392)</f>
        <v/>
      </c>
      <c r="S392" s="73" t="str">
        <f>IF(R392="","",R392+R392*ProduktySlužby!$B$1)</f>
        <v/>
      </c>
      <c r="T392" s="74" t="str">
        <f>IF(B392="","",VLOOKUP(B392,Zákazníci!$A$2:$M$1000,11,FALSE)&amp;", "&amp;VLOOKUP(B392,Zákazníci!$A$2:$M$1000,12,FALSE)&amp;", "&amp;VLOOKUP(B392,Zákazníci!$A$2:$M$1000,13,FALSE))</f>
        <v/>
      </c>
    </row>
    <row r="393" spans="1:20" ht="12.75">
      <c r="A393" s="65">
        <v>392</v>
      </c>
      <c r="B393" s="66"/>
      <c r="C393" s="66"/>
      <c r="D393" s="66"/>
      <c r="E393" s="66"/>
      <c r="F393" s="67"/>
      <c r="G393" s="70" t="str">
        <f t="shared" ca="1" si="0"/>
        <v/>
      </c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73" t="str">
        <f>IF(H393="","",VLOOKUP(H393,ProduktySlužby!$A$4:$C$100,2,FALSE)*I393+IF(J393="",0,VLOOKUP(J393,ProduktySlužby!$A$4:$C$100,2,FALSE))*K393+IF(L393="",0,VLOOKUP(L393,ProduktySlužby!$A$4:$C$100,2,FALSE))*M393++IF(N393="",0,VLOOKUP(N393,ProduktySlužby!$A$4:$C$100,2,FALSE))*O393++IF(P393="",0,VLOOKUP(P393,ProduktySlužby!$A$4:$C$100,2,FALSE))*Q393)</f>
        <v/>
      </c>
      <c r="S393" s="73" t="str">
        <f>IF(R393="","",R393+R393*ProduktySlužby!$B$1)</f>
        <v/>
      </c>
      <c r="T393" s="74" t="str">
        <f>IF(B393="","",VLOOKUP(B393,Zákazníci!$A$2:$M$1000,11,FALSE)&amp;", "&amp;VLOOKUP(B393,Zákazníci!$A$2:$M$1000,12,FALSE)&amp;", "&amp;VLOOKUP(B393,Zákazníci!$A$2:$M$1000,13,FALSE))</f>
        <v/>
      </c>
    </row>
    <row r="394" spans="1:20" ht="12.75">
      <c r="A394" s="65">
        <v>393</v>
      </c>
      <c r="B394" s="66"/>
      <c r="C394" s="66"/>
      <c r="D394" s="66"/>
      <c r="E394" s="66"/>
      <c r="F394" s="67"/>
      <c r="G394" s="70" t="str">
        <f t="shared" ca="1" si="0"/>
        <v/>
      </c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73" t="str">
        <f>IF(H394="","",VLOOKUP(H394,ProduktySlužby!$A$4:$C$100,2,FALSE)*I394+IF(J394="",0,VLOOKUP(J394,ProduktySlužby!$A$4:$C$100,2,FALSE))*K394+IF(L394="",0,VLOOKUP(L394,ProduktySlužby!$A$4:$C$100,2,FALSE))*M394++IF(N394="",0,VLOOKUP(N394,ProduktySlužby!$A$4:$C$100,2,FALSE))*O394++IF(P394="",0,VLOOKUP(P394,ProduktySlužby!$A$4:$C$100,2,FALSE))*Q394)</f>
        <v/>
      </c>
      <c r="S394" s="73" t="str">
        <f>IF(R394="","",R394+R394*ProduktySlužby!$B$1)</f>
        <v/>
      </c>
      <c r="T394" s="74" t="str">
        <f>IF(B394="","",VLOOKUP(B394,Zákazníci!$A$2:$M$1000,11,FALSE)&amp;", "&amp;VLOOKUP(B394,Zákazníci!$A$2:$M$1000,12,FALSE)&amp;", "&amp;VLOOKUP(B394,Zákazníci!$A$2:$M$1000,13,FALSE))</f>
        <v/>
      </c>
    </row>
    <row r="395" spans="1:20" ht="12.75">
      <c r="A395" s="65">
        <v>394</v>
      </c>
      <c r="B395" s="66"/>
      <c r="C395" s="66"/>
      <c r="D395" s="66"/>
      <c r="E395" s="66"/>
      <c r="F395" s="67"/>
      <c r="G395" s="70" t="str">
        <f t="shared" ca="1" si="0"/>
        <v/>
      </c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73" t="str">
        <f>IF(H395="","",VLOOKUP(H395,ProduktySlužby!$A$4:$C$100,2,FALSE)*I395+IF(J395="",0,VLOOKUP(J395,ProduktySlužby!$A$4:$C$100,2,FALSE))*K395+IF(L395="",0,VLOOKUP(L395,ProduktySlužby!$A$4:$C$100,2,FALSE))*M395++IF(N395="",0,VLOOKUP(N395,ProduktySlužby!$A$4:$C$100,2,FALSE))*O395++IF(P395="",0,VLOOKUP(P395,ProduktySlužby!$A$4:$C$100,2,FALSE))*Q395)</f>
        <v/>
      </c>
      <c r="S395" s="73" t="str">
        <f>IF(R395="","",R395+R395*ProduktySlužby!$B$1)</f>
        <v/>
      </c>
      <c r="T395" s="74" t="str">
        <f>IF(B395="","",VLOOKUP(B395,Zákazníci!$A$2:$M$1000,11,FALSE)&amp;", "&amp;VLOOKUP(B395,Zákazníci!$A$2:$M$1000,12,FALSE)&amp;", "&amp;VLOOKUP(B395,Zákazníci!$A$2:$M$1000,13,FALSE))</f>
        <v/>
      </c>
    </row>
    <row r="396" spans="1:20" ht="12.75">
      <c r="A396" s="65">
        <v>395</v>
      </c>
      <c r="B396" s="66"/>
      <c r="C396" s="66"/>
      <c r="D396" s="66"/>
      <c r="E396" s="66"/>
      <c r="F396" s="67"/>
      <c r="G396" s="70" t="str">
        <f t="shared" ca="1" si="0"/>
        <v/>
      </c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73" t="str">
        <f>IF(H396="","",VLOOKUP(H396,ProduktySlužby!$A$4:$C$100,2,FALSE)*I396+IF(J396="",0,VLOOKUP(J396,ProduktySlužby!$A$4:$C$100,2,FALSE))*K396+IF(L396="",0,VLOOKUP(L396,ProduktySlužby!$A$4:$C$100,2,FALSE))*M396++IF(N396="",0,VLOOKUP(N396,ProduktySlužby!$A$4:$C$100,2,FALSE))*O396++IF(P396="",0,VLOOKUP(P396,ProduktySlužby!$A$4:$C$100,2,FALSE))*Q396)</f>
        <v/>
      </c>
      <c r="S396" s="73" t="str">
        <f>IF(R396="","",R396+R396*ProduktySlužby!$B$1)</f>
        <v/>
      </c>
      <c r="T396" s="74" t="str">
        <f>IF(B396="","",VLOOKUP(B396,Zákazníci!$A$2:$M$1000,11,FALSE)&amp;", "&amp;VLOOKUP(B396,Zákazníci!$A$2:$M$1000,12,FALSE)&amp;", "&amp;VLOOKUP(B396,Zákazníci!$A$2:$M$1000,13,FALSE))</f>
        <v/>
      </c>
    </row>
    <row r="397" spans="1:20" ht="12.75">
      <c r="A397" s="65">
        <v>396</v>
      </c>
      <c r="B397" s="66"/>
      <c r="C397" s="66"/>
      <c r="D397" s="66"/>
      <c r="E397" s="66"/>
      <c r="F397" s="67"/>
      <c r="G397" s="70" t="str">
        <f t="shared" ca="1" si="0"/>
        <v/>
      </c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73" t="str">
        <f>IF(H397="","",VLOOKUP(H397,ProduktySlužby!$A$4:$C$100,2,FALSE)*I397+IF(J397="",0,VLOOKUP(J397,ProduktySlužby!$A$4:$C$100,2,FALSE))*K397+IF(L397="",0,VLOOKUP(L397,ProduktySlužby!$A$4:$C$100,2,FALSE))*M397++IF(N397="",0,VLOOKUP(N397,ProduktySlužby!$A$4:$C$100,2,FALSE))*O397++IF(P397="",0,VLOOKUP(P397,ProduktySlužby!$A$4:$C$100,2,FALSE))*Q397)</f>
        <v/>
      </c>
      <c r="S397" s="73" t="str">
        <f>IF(R397="","",R397+R397*ProduktySlužby!$B$1)</f>
        <v/>
      </c>
      <c r="T397" s="74" t="str">
        <f>IF(B397="","",VLOOKUP(B397,Zákazníci!$A$2:$M$1000,11,FALSE)&amp;", "&amp;VLOOKUP(B397,Zákazníci!$A$2:$M$1000,12,FALSE)&amp;", "&amp;VLOOKUP(B397,Zákazníci!$A$2:$M$1000,13,FALSE))</f>
        <v/>
      </c>
    </row>
    <row r="398" spans="1:20" ht="12.75">
      <c r="A398" s="65">
        <v>397</v>
      </c>
      <c r="B398" s="66"/>
      <c r="C398" s="66"/>
      <c r="D398" s="66"/>
      <c r="E398" s="66"/>
      <c r="F398" s="67"/>
      <c r="G398" s="70" t="str">
        <f t="shared" ca="1" si="0"/>
        <v/>
      </c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73" t="str">
        <f>IF(H398="","",VLOOKUP(H398,ProduktySlužby!$A$4:$C$100,2,FALSE)*I398+IF(J398="",0,VLOOKUP(J398,ProduktySlužby!$A$4:$C$100,2,FALSE))*K398+IF(L398="",0,VLOOKUP(L398,ProduktySlužby!$A$4:$C$100,2,FALSE))*M398++IF(N398="",0,VLOOKUP(N398,ProduktySlužby!$A$4:$C$100,2,FALSE))*O398++IF(P398="",0,VLOOKUP(P398,ProduktySlužby!$A$4:$C$100,2,FALSE))*Q398)</f>
        <v/>
      </c>
      <c r="S398" s="73" t="str">
        <f>IF(R398="","",R398+R398*ProduktySlužby!$B$1)</f>
        <v/>
      </c>
      <c r="T398" s="74" t="str">
        <f>IF(B398="","",VLOOKUP(B398,Zákazníci!$A$2:$M$1000,11,FALSE)&amp;", "&amp;VLOOKUP(B398,Zákazníci!$A$2:$M$1000,12,FALSE)&amp;", "&amp;VLOOKUP(B398,Zákazníci!$A$2:$M$1000,13,FALSE))</f>
        <v/>
      </c>
    </row>
    <row r="399" spans="1:20" ht="12.75">
      <c r="A399" s="65">
        <v>398</v>
      </c>
      <c r="B399" s="66"/>
      <c r="C399" s="66"/>
      <c r="D399" s="66"/>
      <c r="E399" s="66"/>
      <c r="F399" s="67"/>
      <c r="G399" s="70" t="str">
        <f t="shared" ca="1" si="0"/>
        <v/>
      </c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73" t="str">
        <f>IF(H399="","",VLOOKUP(H399,ProduktySlužby!$A$4:$C$100,2,FALSE)*I399+IF(J399="",0,VLOOKUP(J399,ProduktySlužby!$A$4:$C$100,2,FALSE))*K399+IF(L399="",0,VLOOKUP(L399,ProduktySlužby!$A$4:$C$100,2,FALSE))*M399++IF(N399="",0,VLOOKUP(N399,ProduktySlužby!$A$4:$C$100,2,FALSE))*O399++IF(P399="",0,VLOOKUP(P399,ProduktySlužby!$A$4:$C$100,2,FALSE))*Q399)</f>
        <v/>
      </c>
      <c r="S399" s="73" t="str">
        <f>IF(R399="","",R399+R399*ProduktySlužby!$B$1)</f>
        <v/>
      </c>
      <c r="T399" s="74" t="str">
        <f>IF(B399="","",VLOOKUP(B399,Zákazníci!$A$2:$M$1000,11,FALSE)&amp;", "&amp;VLOOKUP(B399,Zákazníci!$A$2:$M$1000,12,FALSE)&amp;", "&amp;VLOOKUP(B399,Zákazníci!$A$2:$M$1000,13,FALSE))</f>
        <v/>
      </c>
    </row>
    <row r="400" spans="1:20" ht="12.75">
      <c r="A400" s="65">
        <v>399</v>
      </c>
      <c r="B400" s="66"/>
      <c r="C400" s="66"/>
      <c r="D400" s="66"/>
      <c r="E400" s="66"/>
      <c r="F400" s="67"/>
      <c r="G400" s="70" t="str">
        <f t="shared" ca="1" si="0"/>
        <v/>
      </c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73" t="str">
        <f>IF(H400="","",VLOOKUP(H400,ProduktySlužby!$A$4:$C$100,2,FALSE)*I400+IF(J400="",0,VLOOKUP(J400,ProduktySlužby!$A$4:$C$100,2,FALSE))*K400+IF(L400="",0,VLOOKUP(L400,ProduktySlužby!$A$4:$C$100,2,FALSE))*M400++IF(N400="",0,VLOOKUP(N400,ProduktySlužby!$A$4:$C$100,2,FALSE))*O400++IF(P400="",0,VLOOKUP(P400,ProduktySlužby!$A$4:$C$100,2,FALSE))*Q400)</f>
        <v/>
      </c>
      <c r="S400" s="73" t="str">
        <f>IF(R400="","",R400+R400*ProduktySlužby!$B$1)</f>
        <v/>
      </c>
      <c r="T400" s="74" t="str">
        <f>IF(B400="","",VLOOKUP(B400,Zákazníci!$A$2:$M$1000,11,FALSE)&amp;", "&amp;VLOOKUP(B400,Zákazníci!$A$2:$M$1000,12,FALSE)&amp;", "&amp;VLOOKUP(B400,Zákazníci!$A$2:$M$1000,13,FALSE))</f>
        <v/>
      </c>
    </row>
    <row r="401" spans="1:20" ht="12.75">
      <c r="A401" s="65">
        <v>400</v>
      </c>
      <c r="B401" s="66"/>
      <c r="C401" s="66"/>
      <c r="D401" s="66"/>
      <c r="E401" s="66"/>
      <c r="F401" s="67"/>
      <c r="G401" s="70" t="str">
        <f t="shared" ca="1" si="0"/>
        <v/>
      </c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73" t="str">
        <f>IF(H401="","",VLOOKUP(H401,ProduktySlužby!$A$4:$C$100,2,FALSE)*I401+IF(J401="",0,VLOOKUP(J401,ProduktySlužby!$A$4:$C$100,2,FALSE))*K401+IF(L401="",0,VLOOKUP(L401,ProduktySlužby!$A$4:$C$100,2,FALSE))*M401++IF(N401="",0,VLOOKUP(N401,ProduktySlužby!$A$4:$C$100,2,FALSE))*O401++IF(P401="",0,VLOOKUP(P401,ProduktySlužby!$A$4:$C$100,2,FALSE))*Q401)</f>
        <v/>
      </c>
      <c r="S401" s="73" t="str">
        <f>IF(R401="","",R401+R401*ProduktySlužby!$B$1)</f>
        <v/>
      </c>
      <c r="T401" s="74" t="str">
        <f>IF(B401="","",VLOOKUP(B401,Zákazníci!$A$2:$M$1000,11,FALSE)&amp;", "&amp;VLOOKUP(B401,Zákazníci!$A$2:$M$1000,12,FALSE)&amp;", "&amp;VLOOKUP(B401,Zákazníci!$A$2:$M$1000,13,FALSE))</f>
        <v/>
      </c>
    </row>
    <row r="402" spans="1:20" ht="12.75">
      <c r="A402" s="65">
        <v>401</v>
      </c>
      <c r="B402" s="66"/>
      <c r="C402" s="66"/>
      <c r="D402" s="66"/>
      <c r="E402" s="66"/>
      <c r="F402" s="67"/>
      <c r="G402" s="70" t="str">
        <f t="shared" ca="1" si="0"/>
        <v/>
      </c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73" t="str">
        <f>IF(H402="","",VLOOKUP(H402,ProduktySlužby!$A$4:$C$100,2,FALSE)*I402+IF(J402="",0,VLOOKUP(J402,ProduktySlužby!$A$4:$C$100,2,FALSE))*K402+IF(L402="",0,VLOOKUP(L402,ProduktySlužby!$A$4:$C$100,2,FALSE))*M402++IF(N402="",0,VLOOKUP(N402,ProduktySlužby!$A$4:$C$100,2,FALSE))*O402++IF(P402="",0,VLOOKUP(P402,ProduktySlužby!$A$4:$C$100,2,FALSE))*Q402)</f>
        <v/>
      </c>
      <c r="S402" s="73" t="str">
        <f>IF(R402="","",R402+R402*ProduktySlužby!$B$1)</f>
        <v/>
      </c>
      <c r="T402" s="74" t="str">
        <f>IF(B402="","",VLOOKUP(B402,Zákazníci!$A$2:$M$1000,11,FALSE)&amp;", "&amp;VLOOKUP(B402,Zákazníci!$A$2:$M$1000,12,FALSE)&amp;", "&amp;VLOOKUP(B402,Zákazníci!$A$2:$M$1000,13,FALSE))</f>
        <v/>
      </c>
    </row>
    <row r="403" spans="1:20" ht="12.75">
      <c r="A403" s="65">
        <v>402</v>
      </c>
      <c r="B403" s="66"/>
      <c r="C403" s="66"/>
      <c r="D403" s="66"/>
      <c r="E403" s="66"/>
      <c r="F403" s="67"/>
      <c r="G403" s="70" t="str">
        <f t="shared" ca="1" si="0"/>
        <v/>
      </c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73" t="str">
        <f>IF(H403="","",VLOOKUP(H403,ProduktySlužby!$A$4:$C$100,2,FALSE)*I403+IF(J403="",0,VLOOKUP(J403,ProduktySlužby!$A$4:$C$100,2,FALSE))*K403+IF(L403="",0,VLOOKUP(L403,ProduktySlužby!$A$4:$C$100,2,FALSE))*M403++IF(N403="",0,VLOOKUP(N403,ProduktySlužby!$A$4:$C$100,2,FALSE))*O403++IF(P403="",0,VLOOKUP(P403,ProduktySlužby!$A$4:$C$100,2,FALSE))*Q403)</f>
        <v/>
      </c>
      <c r="S403" s="73" t="str">
        <f>IF(R403="","",R403+R403*ProduktySlužby!$B$1)</f>
        <v/>
      </c>
      <c r="T403" s="74" t="str">
        <f>IF(B403="","",VLOOKUP(B403,Zákazníci!$A$2:$M$1000,11,FALSE)&amp;", "&amp;VLOOKUP(B403,Zákazníci!$A$2:$M$1000,12,FALSE)&amp;", "&amp;VLOOKUP(B403,Zákazníci!$A$2:$M$1000,13,FALSE))</f>
        <v/>
      </c>
    </row>
    <row r="404" spans="1:20" ht="12.75">
      <c r="A404" s="65">
        <v>403</v>
      </c>
      <c r="B404" s="66"/>
      <c r="C404" s="66"/>
      <c r="D404" s="66"/>
      <c r="E404" s="66"/>
      <c r="F404" s="67"/>
      <c r="G404" s="70" t="str">
        <f t="shared" ca="1" si="0"/>
        <v/>
      </c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73" t="str">
        <f>IF(H404="","",VLOOKUP(H404,ProduktySlužby!$A$4:$C$100,2,FALSE)*I404+IF(J404="",0,VLOOKUP(J404,ProduktySlužby!$A$4:$C$100,2,FALSE))*K404+IF(L404="",0,VLOOKUP(L404,ProduktySlužby!$A$4:$C$100,2,FALSE))*M404++IF(N404="",0,VLOOKUP(N404,ProduktySlužby!$A$4:$C$100,2,FALSE))*O404++IF(P404="",0,VLOOKUP(P404,ProduktySlužby!$A$4:$C$100,2,FALSE))*Q404)</f>
        <v/>
      </c>
      <c r="S404" s="73" t="str">
        <f>IF(R404="","",R404+R404*ProduktySlužby!$B$1)</f>
        <v/>
      </c>
      <c r="T404" s="74" t="str">
        <f>IF(B404="","",VLOOKUP(B404,Zákazníci!$A$2:$M$1000,11,FALSE)&amp;", "&amp;VLOOKUP(B404,Zákazníci!$A$2:$M$1000,12,FALSE)&amp;", "&amp;VLOOKUP(B404,Zákazníci!$A$2:$M$1000,13,FALSE))</f>
        <v/>
      </c>
    </row>
    <row r="405" spans="1:20" ht="12.75">
      <c r="A405" s="65">
        <v>404</v>
      </c>
      <c r="B405" s="66"/>
      <c r="C405" s="66"/>
      <c r="D405" s="66"/>
      <c r="E405" s="66"/>
      <c r="F405" s="67"/>
      <c r="G405" s="70" t="str">
        <f t="shared" ca="1" si="0"/>
        <v/>
      </c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73" t="str">
        <f>IF(H405="","",VLOOKUP(H405,ProduktySlužby!$A$4:$C$100,2,FALSE)*I405+IF(J405="",0,VLOOKUP(J405,ProduktySlužby!$A$4:$C$100,2,FALSE))*K405+IF(L405="",0,VLOOKUP(L405,ProduktySlužby!$A$4:$C$100,2,FALSE))*M405++IF(N405="",0,VLOOKUP(N405,ProduktySlužby!$A$4:$C$100,2,FALSE))*O405++IF(P405="",0,VLOOKUP(P405,ProduktySlužby!$A$4:$C$100,2,FALSE))*Q405)</f>
        <v/>
      </c>
      <c r="S405" s="73" t="str">
        <f>IF(R405="","",R405+R405*ProduktySlužby!$B$1)</f>
        <v/>
      </c>
      <c r="T405" s="74" t="str">
        <f>IF(B405="","",VLOOKUP(B405,Zákazníci!$A$2:$M$1000,11,FALSE)&amp;", "&amp;VLOOKUP(B405,Zákazníci!$A$2:$M$1000,12,FALSE)&amp;", "&amp;VLOOKUP(B405,Zákazníci!$A$2:$M$1000,13,FALSE))</f>
        <v/>
      </c>
    </row>
    <row r="406" spans="1:20" ht="12.75">
      <c r="A406" s="65">
        <v>405</v>
      </c>
      <c r="B406" s="66"/>
      <c r="C406" s="66"/>
      <c r="D406" s="66"/>
      <c r="E406" s="66"/>
      <c r="F406" s="67"/>
      <c r="G406" s="70" t="str">
        <f t="shared" ca="1" si="0"/>
        <v/>
      </c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73" t="str">
        <f>IF(H406="","",VLOOKUP(H406,ProduktySlužby!$A$4:$C$100,2,FALSE)*I406+IF(J406="",0,VLOOKUP(J406,ProduktySlužby!$A$4:$C$100,2,FALSE))*K406+IF(L406="",0,VLOOKUP(L406,ProduktySlužby!$A$4:$C$100,2,FALSE))*M406++IF(N406="",0,VLOOKUP(N406,ProduktySlužby!$A$4:$C$100,2,FALSE))*O406++IF(P406="",0,VLOOKUP(P406,ProduktySlužby!$A$4:$C$100,2,FALSE))*Q406)</f>
        <v/>
      </c>
      <c r="S406" s="73" t="str">
        <f>IF(R406="","",R406+R406*ProduktySlužby!$B$1)</f>
        <v/>
      </c>
      <c r="T406" s="74" t="str">
        <f>IF(B406="","",VLOOKUP(B406,Zákazníci!$A$2:$M$1000,11,FALSE)&amp;", "&amp;VLOOKUP(B406,Zákazníci!$A$2:$M$1000,12,FALSE)&amp;", "&amp;VLOOKUP(B406,Zákazníci!$A$2:$M$1000,13,FALSE))</f>
        <v/>
      </c>
    </row>
    <row r="407" spans="1:20" ht="12.75">
      <c r="A407" s="65">
        <v>406</v>
      </c>
      <c r="B407" s="66"/>
      <c r="C407" s="66"/>
      <c r="D407" s="66"/>
      <c r="E407" s="66"/>
      <c r="F407" s="67"/>
      <c r="G407" s="70" t="str">
        <f t="shared" ca="1" si="0"/>
        <v/>
      </c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73" t="str">
        <f>IF(H407="","",VLOOKUP(H407,ProduktySlužby!$A$4:$C$100,2,FALSE)*I407+IF(J407="",0,VLOOKUP(J407,ProduktySlužby!$A$4:$C$100,2,FALSE))*K407+IF(L407="",0,VLOOKUP(L407,ProduktySlužby!$A$4:$C$100,2,FALSE))*M407++IF(N407="",0,VLOOKUP(N407,ProduktySlužby!$A$4:$C$100,2,FALSE))*O407++IF(P407="",0,VLOOKUP(P407,ProduktySlužby!$A$4:$C$100,2,FALSE))*Q407)</f>
        <v/>
      </c>
      <c r="S407" s="73" t="str">
        <f>IF(R407="","",R407+R407*ProduktySlužby!$B$1)</f>
        <v/>
      </c>
      <c r="T407" s="74" t="str">
        <f>IF(B407="","",VLOOKUP(B407,Zákazníci!$A$2:$M$1000,11,FALSE)&amp;", "&amp;VLOOKUP(B407,Zákazníci!$A$2:$M$1000,12,FALSE)&amp;", "&amp;VLOOKUP(B407,Zákazníci!$A$2:$M$1000,13,FALSE))</f>
        <v/>
      </c>
    </row>
    <row r="408" spans="1:20" ht="12.75">
      <c r="A408" s="65">
        <v>407</v>
      </c>
      <c r="B408" s="66"/>
      <c r="C408" s="66"/>
      <c r="D408" s="66"/>
      <c r="E408" s="66"/>
      <c r="F408" s="67"/>
      <c r="G408" s="70" t="str">
        <f t="shared" ca="1" si="0"/>
        <v/>
      </c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73" t="str">
        <f>IF(H408="","",VLOOKUP(H408,ProduktySlužby!$A$4:$C$100,2,FALSE)*I408+IF(J408="",0,VLOOKUP(J408,ProduktySlužby!$A$4:$C$100,2,FALSE))*K408+IF(L408="",0,VLOOKUP(L408,ProduktySlužby!$A$4:$C$100,2,FALSE))*M408++IF(N408="",0,VLOOKUP(N408,ProduktySlužby!$A$4:$C$100,2,FALSE))*O408++IF(P408="",0,VLOOKUP(P408,ProduktySlužby!$A$4:$C$100,2,FALSE))*Q408)</f>
        <v/>
      </c>
      <c r="S408" s="73" t="str">
        <f>IF(R408="","",R408+R408*ProduktySlužby!$B$1)</f>
        <v/>
      </c>
      <c r="T408" s="74" t="str">
        <f>IF(B408="","",VLOOKUP(B408,Zákazníci!$A$2:$M$1000,11,FALSE)&amp;", "&amp;VLOOKUP(B408,Zákazníci!$A$2:$M$1000,12,FALSE)&amp;", "&amp;VLOOKUP(B408,Zákazníci!$A$2:$M$1000,13,FALSE))</f>
        <v/>
      </c>
    </row>
    <row r="409" spans="1:20" ht="12.75">
      <c r="A409" s="65">
        <v>408</v>
      </c>
      <c r="B409" s="66"/>
      <c r="C409" s="66"/>
      <c r="D409" s="66"/>
      <c r="E409" s="66"/>
      <c r="F409" s="67"/>
      <c r="G409" s="70" t="str">
        <f t="shared" ca="1" si="0"/>
        <v/>
      </c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73" t="str">
        <f>IF(H409="","",VLOOKUP(H409,ProduktySlužby!$A$4:$C$100,2,FALSE)*I409+IF(J409="",0,VLOOKUP(J409,ProduktySlužby!$A$4:$C$100,2,FALSE))*K409+IF(L409="",0,VLOOKUP(L409,ProduktySlužby!$A$4:$C$100,2,FALSE))*M409++IF(N409="",0,VLOOKUP(N409,ProduktySlužby!$A$4:$C$100,2,FALSE))*O409++IF(P409="",0,VLOOKUP(P409,ProduktySlužby!$A$4:$C$100,2,FALSE))*Q409)</f>
        <v/>
      </c>
      <c r="S409" s="73" t="str">
        <f>IF(R409="","",R409+R409*ProduktySlužby!$B$1)</f>
        <v/>
      </c>
      <c r="T409" s="74" t="str">
        <f>IF(B409="","",VLOOKUP(B409,Zákazníci!$A$2:$M$1000,11,FALSE)&amp;", "&amp;VLOOKUP(B409,Zákazníci!$A$2:$M$1000,12,FALSE)&amp;", "&amp;VLOOKUP(B409,Zákazníci!$A$2:$M$1000,13,FALSE))</f>
        <v/>
      </c>
    </row>
    <row r="410" spans="1:20" ht="12.75">
      <c r="A410" s="65">
        <v>409</v>
      </c>
      <c r="B410" s="66"/>
      <c r="C410" s="66"/>
      <c r="D410" s="66"/>
      <c r="E410" s="66"/>
      <c r="F410" s="67"/>
      <c r="G410" s="70" t="str">
        <f t="shared" ca="1" si="0"/>
        <v/>
      </c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73" t="str">
        <f>IF(H410="","",VLOOKUP(H410,ProduktySlužby!$A$4:$C$100,2,FALSE)*I410+IF(J410="",0,VLOOKUP(J410,ProduktySlužby!$A$4:$C$100,2,FALSE))*K410+IF(L410="",0,VLOOKUP(L410,ProduktySlužby!$A$4:$C$100,2,FALSE))*M410++IF(N410="",0,VLOOKUP(N410,ProduktySlužby!$A$4:$C$100,2,FALSE))*O410++IF(P410="",0,VLOOKUP(P410,ProduktySlužby!$A$4:$C$100,2,FALSE))*Q410)</f>
        <v/>
      </c>
      <c r="S410" s="73" t="str">
        <f>IF(R410="","",R410+R410*ProduktySlužby!$B$1)</f>
        <v/>
      </c>
      <c r="T410" s="74" t="str">
        <f>IF(B410="","",VLOOKUP(B410,Zákazníci!$A$2:$M$1000,11,FALSE)&amp;", "&amp;VLOOKUP(B410,Zákazníci!$A$2:$M$1000,12,FALSE)&amp;", "&amp;VLOOKUP(B410,Zákazníci!$A$2:$M$1000,13,FALSE))</f>
        <v/>
      </c>
    </row>
    <row r="411" spans="1:20" ht="12.75">
      <c r="A411" s="65">
        <v>410</v>
      </c>
      <c r="B411" s="66"/>
      <c r="C411" s="66"/>
      <c r="D411" s="66"/>
      <c r="E411" s="66"/>
      <c r="F411" s="67"/>
      <c r="G411" s="70" t="str">
        <f t="shared" ca="1" si="0"/>
        <v/>
      </c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73" t="str">
        <f>IF(H411="","",VLOOKUP(H411,ProduktySlužby!$A$4:$C$100,2,FALSE)*I411+IF(J411="",0,VLOOKUP(J411,ProduktySlužby!$A$4:$C$100,2,FALSE))*K411+IF(L411="",0,VLOOKUP(L411,ProduktySlužby!$A$4:$C$100,2,FALSE))*M411++IF(N411="",0,VLOOKUP(N411,ProduktySlužby!$A$4:$C$100,2,FALSE))*O411++IF(P411="",0,VLOOKUP(P411,ProduktySlužby!$A$4:$C$100,2,FALSE))*Q411)</f>
        <v/>
      </c>
      <c r="S411" s="73" t="str">
        <f>IF(R411="","",R411+R411*ProduktySlužby!$B$1)</f>
        <v/>
      </c>
      <c r="T411" s="74" t="str">
        <f>IF(B411="","",VLOOKUP(B411,Zákazníci!$A$2:$M$1000,11,FALSE)&amp;", "&amp;VLOOKUP(B411,Zákazníci!$A$2:$M$1000,12,FALSE)&amp;", "&amp;VLOOKUP(B411,Zákazníci!$A$2:$M$1000,13,FALSE))</f>
        <v/>
      </c>
    </row>
    <row r="412" spans="1:20" ht="12.75">
      <c r="A412" s="65">
        <v>411</v>
      </c>
      <c r="B412" s="66"/>
      <c r="C412" s="66"/>
      <c r="D412" s="66"/>
      <c r="E412" s="66"/>
      <c r="F412" s="67"/>
      <c r="G412" s="70" t="str">
        <f t="shared" ca="1" si="0"/>
        <v/>
      </c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73" t="str">
        <f>IF(H412="","",VLOOKUP(H412,ProduktySlužby!$A$4:$C$100,2,FALSE)*I412+IF(J412="",0,VLOOKUP(J412,ProduktySlužby!$A$4:$C$100,2,FALSE))*K412+IF(L412="",0,VLOOKUP(L412,ProduktySlužby!$A$4:$C$100,2,FALSE))*M412++IF(N412="",0,VLOOKUP(N412,ProduktySlužby!$A$4:$C$100,2,FALSE))*O412++IF(P412="",0,VLOOKUP(P412,ProduktySlužby!$A$4:$C$100,2,FALSE))*Q412)</f>
        <v/>
      </c>
      <c r="S412" s="73" t="str">
        <f>IF(R412="","",R412+R412*ProduktySlužby!$B$1)</f>
        <v/>
      </c>
      <c r="T412" s="74" t="str">
        <f>IF(B412="","",VLOOKUP(B412,Zákazníci!$A$2:$M$1000,11,FALSE)&amp;", "&amp;VLOOKUP(B412,Zákazníci!$A$2:$M$1000,12,FALSE)&amp;", "&amp;VLOOKUP(B412,Zákazníci!$A$2:$M$1000,13,FALSE))</f>
        <v/>
      </c>
    </row>
    <row r="413" spans="1:20" ht="12.75">
      <c r="A413" s="65">
        <v>412</v>
      </c>
      <c r="B413" s="66"/>
      <c r="C413" s="66"/>
      <c r="D413" s="66"/>
      <c r="E413" s="66"/>
      <c r="F413" s="67"/>
      <c r="G413" s="70" t="str">
        <f t="shared" ca="1" si="0"/>
        <v/>
      </c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73" t="str">
        <f>IF(H413="","",VLOOKUP(H413,ProduktySlužby!$A$4:$C$100,2,FALSE)*I413+IF(J413="",0,VLOOKUP(J413,ProduktySlužby!$A$4:$C$100,2,FALSE))*K413+IF(L413="",0,VLOOKUP(L413,ProduktySlužby!$A$4:$C$100,2,FALSE))*M413++IF(N413="",0,VLOOKUP(N413,ProduktySlužby!$A$4:$C$100,2,FALSE))*O413++IF(P413="",0,VLOOKUP(P413,ProduktySlužby!$A$4:$C$100,2,FALSE))*Q413)</f>
        <v/>
      </c>
      <c r="S413" s="73" t="str">
        <f>IF(R413="","",R413+R413*ProduktySlužby!$B$1)</f>
        <v/>
      </c>
      <c r="T413" s="74" t="str">
        <f>IF(B413="","",VLOOKUP(B413,Zákazníci!$A$2:$M$1000,11,FALSE)&amp;", "&amp;VLOOKUP(B413,Zákazníci!$A$2:$M$1000,12,FALSE)&amp;", "&amp;VLOOKUP(B413,Zákazníci!$A$2:$M$1000,13,FALSE))</f>
        <v/>
      </c>
    </row>
    <row r="414" spans="1:20" ht="12.75">
      <c r="A414" s="65">
        <v>413</v>
      </c>
      <c r="B414" s="66"/>
      <c r="C414" s="66"/>
      <c r="D414" s="66"/>
      <c r="E414" s="66"/>
      <c r="F414" s="67"/>
      <c r="G414" s="70" t="str">
        <f t="shared" ca="1" si="0"/>
        <v/>
      </c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73" t="str">
        <f>IF(H414="","",VLOOKUP(H414,ProduktySlužby!$A$4:$C$100,2,FALSE)*I414+IF(J414="",0,VLOOKUP(J414,ProduktySlužby!$A$4:$C$100,2,FALSE))*K414+IF(L414="",0,VLOOKUP(L414,ProduktySlužby!$A$4:$C$100,2,FALSE))*M414++IF(N414="",0,VLOOKUP(N414,ProduktySlužby!$A$4:$C$100,2,FALSE))*O414++IF(P414="",0,VLOOKUP(P414,ProduktySlužby!$A$4:$C$100,2,FALSE))*Q414)</f>
        <v/>
      </c>
      <c r="S414" s="73" t="str">
        <f>IF(R414="","",R414+R414*ProduktySlužby!$B$1)</f>
        <v/>
      </c>
      <c r="T414" s="74" t="str">
        <f>IF(B414="","",VLOOKUP(B414,Zákazníci!$A$2:$M$1000,11,FALSE)&amp;", "&amp;VLOOKUP(B414,Zákazníci!$A$2:$M$1000,12,FALSE)&amp;", "&amp;VLOOKUP(B414,Zákazníci!$A$2:$M$1000,13,FALSE))</f>
        <v/>
      </c>
    </row>
    <row r="415" spans="1:20" ht="12.75">
      <c r="A415" s="65">
        <v>414</v>
      </c>
      <c r="B415" s="66"/>
      <c r="C415" s="66"/>
      <c r="D415" s="66"/>
      <c r="E415" s="66"/>
      <c r="F415" s="67"/>
      <c r="G415" s="70" t="str">
        <f t="shared" ca="1" si="0"/>
        <v/>
      </c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73" t="str">
        <f>IF(H415="","",VLOOKUP(H415,ProduktySlužby!$A$4:$C$100,2,FALSE)*I415+IF(J415="",0,VLOOKUP(J415,ProduktySlužby!$A$4:$C$100,2,FALSE))*K415+IF(L415="",0,VLOOKUP(L415,ProduktySlužby!$A$4:$C$100,2,FALSE))*M415++IF(N415="",0,VLOOKUP(N415,ProduktySlužby!$A$4:$C$100,2,FALSE))*O415++IF(P415="",0,VLOOKUP(P415,ProduktySlužby!$A$4:$C$100,2,FALSE))*Q415)</f>
        <v/>
      </c>
      <c r="S415" s="73" t="str">
        <f>IF(R415="","",R415+R415*ProduktySlužby!$B$1)</f>
        <v/>
      </c>
      <c r="T415" s="74" t="str">
        <f>IF(B415="","",VLOOKUP(B415,Zákazníci!$A$2:$M$1000,11,FALSE)&amp;", "&amp;VLOOKUP(B415,Zákazníci!$A$2:$M$1000,12,FALSE)&amp;", "&amp;VLOOKUP(B415,Zákazníci!$A$2:$M$1000,13,FALSE))</f>
        <v/>
      </c>
    </row>
    <row r="416" spans="1:20" ht="12.75">
      <c r="A416" s="65">
        <v>415</v>
      </c>
      <c r="B416" s="66"/>
      <c r="C416" s="66"/>
      <c r="D416" s="66"/>
      <c r="E416" s="66"/>
      <c r="F416" s="67"/>
      <c r="G416" s="70" t="str">
        <f t="shared" ca="1" si="0"/>
        <v/>
      </c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73" t="str">
        <f>IF(H416="","",VLOOKUP(H416,ProduktySlužby!$A$4:$C$100,2,FALSE)*I416+IF(J416="",0,VLOOKUP(J416,ProduktySlužby!$A$4:$C$100,2,FALSE))*K416+IF(L416="",0,VLOOKUP(L416,ProduktySlužby!$A$4:$C$100,2,FALSE))*M416++IF(N416="",0,VLOOKUP(N416,ProduktySlužby!$A$4:$C$100,2,FALSE))*O416++IF(P416="",0,VLOOKUP(P416,ProduktySlužby!$A$4:$C$100,2,FALSE))*Q416)</f>
        <v/>
      </c>
      <c r="S416" s="73" t="str">
        <f>IF(R416="","",R416+R416*ProduktySlužby!$B$1)</f>
        <v/>
      </c>
      <c r="T416" s="74" t="str">
        <f>IF(B416="","",VLOOKUP(B416,Zákazníci!$A$2:$M$1000,11,FALSE)&amp;", "&amp;VLOOKUP(B416,Zákazníci!$A$2:$M$1000,12,FALSE)&amp;", "&amp;VLOOKUP(B416,Zákazníci!$A$2:$M$1000,13,FALSE))</f>
        <v/>
      </c>
    </row>
    <row r="417" spans="1:20" ht="12.75">
      <c r="A417" s="65">
        <v>416</v>
      </c>
      <c r="B417" s="66"/>
      <c r="C417" s="66"/>
      <c r="D417" s="66"/>
      <c r="E417" s="66"/>
      <c r="F417" s="67"/>
      <c r="G417" s="70" t="str">
        <f t="shared" ca="1" si="0"/>
        <v/>
      </c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73" t="str">
        <f>IF(H417="","",VLOOKUP(H417,ProduktySlužby!$A$4:$C$100,2,FALSE)*I417+IF(J417="",0,VLOOKUP(J417,ProduktySlužby!$A$4:$C$100,2,FALSE))*K417+IF(L417="",0,VLOOKUP(L417,ProduktySlužby!$A$4:$C$100,2,FALSE))*M417++IF(N417="",0,VLOOKUP(N417,ProduktySlužby!$A$4:$C$100,2,FALSE))*O417++IF(P417="",0,VLOOKUP(P417,ProduktySlužby!$A$4:$C$100,2,FALSE))*Q417)</f>
        <v/>
      </c>
      <c r="S417" s="73" t="str">
        <f>IF(R417="","",R417+R417*ProduktySlužby!$B$1)</f>
        <v/>
      </c>
      <c r="T417" s="74" t="str">
        <f>IF(B417="","",VLOOKUP(B417,Zákazníci!$A$2:$M$1000,11,FALSE)&amp;", "&amp;VLOOKUP(B417,Zákazníci!$A$2:$M$1000,12,FALSE)&amp;", "&amp;VLOOKUP(B417,Zákazníci!$A$2:$M$1000,13,FALSE))</f>
        <v/>
      </c>
    </row>
    <row r="418" spans="1:20" ht="12.75">
      <c r="A418" s="65">
        <v>417</v>
      </c>
      <c r="B418" s="66"/>
      <c r="C418" s="66"/>
      <c r="D418" s="66"/>
      <c r="E418" s="66"/>
      <c r="F418" s="67"/>
      <c r="G418" s="70" t="str">
        <f t="shared" ca="1" si="0"/>
        <v/>
      </c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73" t="str">
        <f>IF(H418="","",VLOOKUP(H418,ProduktySlužby!$A$4:$C$100,2,FALSE)*I418+IF(J418="",0,VLOOKUP(J418,ProduktySlužby!$A$4:$C$100,2,FALSE))*K418+IF(L418="",0,VLOOKUP(L418,ProduktySlužby!$A$4:$C$100,2,FALSE))*M418++IF(N418="",0,VLOOKUP(N418,ProduktySlužby!$A$4:$C$100,2,FALSE))*O418++IF(P418="",0,VLOOKUP(P418,ProduktySlužby!$A$4:$C$100,2,FALSE))*Q418)</f>
        <v/>
      </c>
      <c r="S418" s="73" t="str">
        <f>IF(R418="","",R418+R418*ProduktySlužby!$B$1)</f>
        <v/>
      </c>
      <c r="T418" s="74" t="str">
        <f>IF(B418="","",VLOOKUP(B418,Zákazníci!$A$2:$M$1000,11,FALSE)&amp;", "&amp;VLOOKUP(B418,Zákazníci!$A$2:$M$1000,12,FALSE)&amp;", "&amp;VLOOKUP(B418,Zákazníci!$A$2:$M$1000,13,FALSE))</f>
        <v/>
      </c>
    </row>
    <row r="419" spans="1:20" ht="12.75">
      <c r="A419" s="65">
        <v>418</v>
      </c>
      <c r="B419" s="66"/>
      <c r="C419" s="66"/>
      <c r="D419" s="66"/>
      <c r="E419" s="66"/>
      <c r="F419" s="67"/>
      <c r="G419" s="70" t="str">
        <f t="shared" ca="1" si="0"/>
        <v/>
      </c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73" t="str">
        <f>IF(H419="","",VLOOKUP(H419,ProduktySlužby!$A$4:$C$100,2,FALSE)*I419+IF(J419="",0,VLOOKUP(J419,ProduktySlužby!$A$4:$C$100,2,FALSE))*K419+IF(L419="",0,VLOOKUP(L419,ProduktySlužby!$A$4:$C$100,2,FALSE))*M419++IF(N419="",0,VLOOKUP(N419,ProduktySlužby!$A$4:$C$100,2,FALSE))*O419++IF(P419="",0,VLOOKUP(P419,ProduktySlužby!$A$4:$C$100,2,FALSE))*Q419)</f>
        <v/>
      </c>
      <c r="S419" s="73" t="str">
        <f>IF(R419="","",R419+R419*ProduktySlužby!$B$1)</f>
        <v/>
      </c>
      <c r="T419" s="74" t="str">
        <f>IF(B419="","",VLOOKUP(B419,Zákazníci!$A$2:$M$1000,11,FALSE)&amp;", "&amp;VLOOKUP(B419,Zákazníci!$A$2:$M$1000,12,FALSE)&amp;", "&amp;VLOOKUP(B419,Zákazníci!$A$2:$M$1000,13,FALSE))</f>
        <v/>
      </c>
    </row>
    <row r="420" spans="1:20" ht="12.75">
      <c r="A420" s="65">
        <v>419</v>
      </c>
      <c r="B420" s="66"/>
      <c r="C420" s="66"/>
      <c r="D420" s="66"/>
      <c r="E420" s="66"/>
      <c r="F420" s="67"/>
      <c r="G420" s="70" t="str">
        <f t="shared" ca="1" si="0"/>
        <v/>
      </c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73" t="str">
        <f>IF(H420="","",VLOOKUP(H420,ProduktySlužby!$A$4:$C$100,2,FALSE)*I420+IF(J420="",0,VLOOKUP(J420,ProduktySlužby!$A$4:$C$100,2,FALSE))*K420+IF(L420="",0,VLOOKUP(L420,ProduktySlužby!$A$4:$C$100,2,FALSE))*M420++IF(N420="",0,VLOOKUP(N420,ProduktySlužby!$A$4:$C$100,2,FALSE))*O420++IF(P420="",0,VLOOKUP(P420,ProduktySlužby!$A$4:$C$100,2,FALSE))*Q420)</f>
        <v/>
      </c>
      <c r="S420" s="73" t="str">
        <f>IF(R420="","",R420+R420*ProduktySlužby!$B$1)</f>
        <v/>
      </c>
      <c r="T420" s="74" t="str">
        <f>IF(B420="","",VLOOKUP(B420,Zákazníci!$A$2:$M$1000,11,FALSE)&amp;", "&amp;VLOOKUP(B420,Zákazníci!$A$2:$M$1000,12,FALSE)&amp;", "&amp;VLOOKUP(B420,Zákazníci!$A$2:$M$1000,13,FALSE))</f>
        <v/>
      </c>
    </row>
    <row r="421" spans="1:20" ht="12.75">
      <c r="A421" s="65">
        <v>420</v>
      </c>
      <c r="B421" s="66"/>
      <c r="C421" s="66"/>
      <c r="D421" s="66"/>
      <c r="E421" s="66"/>
      <c r="F421" s="67"/>
      <c r="G421" s="70" t="str">
        <f t="shared" ca="1" si="0"/>
        <v/>
      </c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73" t="str">
        <f>IF(H421="","",VLOOKUP(H421,ProduktySlužby!$A$4:$C$100,2,FALSE)*I421+IF(J421="",0,VLOOKUP(J421,ProduktySlužby!$A$4:$C$100,2,FALSE))*K421+IF(L421="",0,VLOOKUP(L421,ProduktySlužby!$A$4:$C$100,2,FALSE))*M421++IF(N421="",0,VLOOKUP(N421,ProduktySlužby!$A$4:$C$100,2,FALSE))*O421++IF(P421="",0,VLOOKUP(P421,ProduktySlužby!$A$4:$C$100,2,FALSE))*Q421)</f>
        <v/>
      </c>
      <c r="S421" s="73" t="str">
        <f>IF(R421="","",R421+R421*ProduktySlužby!$B$1)</f>
        <v/>
      </c>
      <c r="T421" s="74" t="str">
        <f>IF(B421="","",VLOOKUP(B421,Zákazníci!$A$2:$M$1000,11,FALSE)&amp;", "&amp;VLOOKUP(B421,Zákazníci!$A$2:$M$1000,12,FALSE)&amp;", "&amp;VLOOKUP(B421,Zákazníci!$A$2:$M$1000,13,FALSE))</f>
        <v/>
      </c>
    </row>
    <row r="422" spans="1:20" ht="12.75">
      <c r="A422" s="65">
        <v>421</v>
      </c>
      <c r="B422" s="66"/>
      <c r="C422" s="66"/>
      <c r="D422" s="66"/>
      <c r="E422" s="66"/>
      <c r="F422" s="67"/>
      <c r="G422" s="70" t="str">
        <f t="shared" ca="1" si="0"/>
        <v/>
      </c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73" t="str">
        <f>IF(H422="","",VLOOKUP(H422,ProduktySlužby!$A$4:$C$100,2,FALSE)*I422+IF(J422="",0,VLOOKUP(J422,ProduktySlužby!$A$4:$C$100,2,FALSE))*K422+IF(L422="",0,VLOOKUP(L422,ProduktySlužby!$A$4:$C$100,2,FALSE))*M422++IF(N422="",0,VLOOKUP(N422,ProduktySlužby!$A$4:$C$100,2,FALSE))*O422++IF(P422="",0,VLOOKUP(P422,ProduktySlužby!$A$4:$C$100,2,FALSE))*Q422)</f>
        <v/>
      </c>
      <c r="S422" s="73" t="str">
        <f>IF(R422="","",R422+R422*ProduktySlužby!$B$1)</f>
        <v/>
      </c>
      <c r="T422" s="74" t="str">
        <f>IF(B422="","",VLOOKUP(B422,Zákazníci!$A$2:$M$1000,11,FALSE)&amp;", "&amp;VLOOKUP(B422,Zákazníci!$A$2:$M$1000,12,FALSE)&amp;", "&amp;VLOOKUP(B422,Zákazníci!$A$2:$M$1000,13,FALSE))</f>
        <v/>
      </c>
    </row>
    <row r="423" spans="1:20" ht="12.75">
      <c r="A423" s="65">
        <v>422</v>
      </c>
      <c r="B423" s="66"/>
      <c r="C423" s="66"/>
      <c r="D423" s="66"/>
      <c r="E423" s="66"/>
      <c r="F423" s="67"/>
      <c r="G423" s="70" t="str">
        <f t="shared" ca="1" si="0"/>
        <v/>
      </c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73" t="str">
        <f>IF(H423="","",VLOOKUP(H423,ProduktySlužby!$A$4:$C$100,2,FALSE)*I423+IF(J423="",0,VLOOKUP(J423,ProduktySlužby!$A$4:$C$100,2,FALSE))*K423+IF(L423="",0,VLOOKUP(L423,ProduktySlužby!$A$4:$C$100,2,FALSE))*M423++IF(N423="",0,VLOOKUP(N423,ProduktySlužby!$A$4:$C$100,2,FALSE))*O423++IF(P423="",0,VLOOKUP(P423,ProduktySlužby!$A$4:$C$100,2,FALSE))*Q423)</f>
        <v/>
      </c>
      <c r="S423" s="73" t="str">
        <f>IF(R423="","",R423+R423*ProduktySlužby!$B$1)</f>
        <v/>
      </c>
      <c r="T423" s="74" t="str">
        <f>IF(B423="","",VLOOKUP(B423,Zákazníci!$A$2:$M$1000,11,FALSE)&amp;", "&amp;VLOOKUP(B423,Zákazníci!$A$2:$M$1000,12,FALSE)&amp;", "&amp;VLOOKUP(B423,Zákazníci!$A$2:$M$1000,13,FALSE))</f>
        <v/>
      </c>
    </row>
    <row r="424" spans="1:20" ht="12.75">
      <c r="A424" s="65">
        <v>423</v>
      </c>
      <c r="B424" s="66"/>
      <c r="C424" s="66"/>
      <c r="D424" s="66"/>
      <c r="E424" s="66"/>
      <c r="F424" s="67"/>
      <c r="G424" s="70" t="str">
        <f t="shared" ca="1" si="0"/>
        <v/>
      </c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73" t="str">
        <f>IF(H424="","",VLOOKUP(H424,ProduktySlužby!$A$4:$C$100,2,FALSE)*I424+IF(J424="",0,VLOOKUP(J424,ProduktySlužby!$A$4:$C$100,2,FALSE))*K424+IF(L424="",0,VLOOKUP(L424,ProduktySlužby!$A$4:$C$100,2,FALSE))*M424++IF(N424="",0,VLOOKUP(N424,ProduktySlužby!$A$4:$C$100,2,FALSE))*O424++IF(P424="",0,VLOOKUP(P424,ProduktySlužby!$A$4:$C$100,2,FALSE))*Q424)</f>
        <v/>
      </c>
      <c r="S424" s="73" t="str">
        <f>IF(R424="","",R424+R424*ProduktySlužby!$B$1)</f>
        <v/>
      </c>
      <c r="T424" s="74" t="str">
        <f>IF(B424="","",VLOOKUP(B424,Zákazníci!$A$2:$M$1000,11,FALSE)&amp;", "&amp;VLOOKUP(B424,Zákazníci!$A$2:$M$1000,12,FALSE)&amp;", "&amp;VLOOKUP(B424,Zákazníci!$A$2:$M$1000,13,FALSE))</f>
        <v/>
      </c>
    </row>
    <row r="425" spans="1:20" ht="12.75">
      <c r="A425" s="65">
        <v>424</v>
      </c>
      <c r="B425" s="66"/>
      <c r="C425" s="66"/>
      <c r="D425" s="66"/>
      <c r="E425" s="66"/>
      <c r="F425" s="67"/>
      <c r="G425" s="70" t="str">
        <f t="shared" ca="1" si="0"/>
        <v/>
      </c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73" t="str">
        <f>IF(H425="","",VLOOKUP(H425,ProduktySlužby!$A$4:$C$100,2,FALSE)*I425+IF(J425="",0,VLOOKUP(J425,ProduktySlužby!$A$4:$C$100,2,FALSE))*K425+IF(L425="",0,VLOOKUP(L425,ProduktySlužby!$A$4:$C$100,2,FALSE))*M425++IF(N425="",0,VLOOKUP(N425,ProduktySlužby!$A$4:$C$100,2,FALSE))*O425++IF(P425="",0,VLOOKUP(P425,ProduktySlužby!$A$4:$C$100,2,FALSE))*Q425)</f>
        <v/>
      </c>
      <c r="S425" s="73" t="str">
        <f>IF(R425="","",R425+R425*ProduktySlužby!$B$1)</f>
        <v/>
      </c>
      <c r="T425" s="74" t="str">
        <f>IF(B425="","",VLOOKUP(B425,Zákazníci!$A$2:$M$1000,11,FALSE)&amp;", "&amp;VLOOKUP(B425,Zákazníci!$A$2:$M$1000,12,FALSE)&amp;", "&amp;VLOOKUP(B425,Zákazníci!$A$2:$M$1000,13,FALSE))</f>
        <v/>
      </c>
    </row>
    <row r="426" spans="1:20" ht="12.75">
      <c r="A426" s="65">
        <v>425</v>
      </c>
      <c r="B426" s="66"/>
      <c r="C426" s="66"/>
      <c r="D426" s="66"/>
      <c r="E426" s="66"/>
      <c r="F426" s="67"/>
      <c r="G426" s="70" t="str">
        <f t="shared" ca="1" si="0"/>
        <v/>
      </c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73" t="str">
        <f>IF(H426="","",VLOOKUP(H426,ProduktySlužby!$A$4:$C$100,2,FALSE)*I426+IF(J426="",0,VLOOKUP(J426,ProduktySlužby!$A$4:$C$100,2,FALSE))*K426+IF(L426="",0,VLOOKUP(L426,ProduktySlužby!$A$4:$C$100,2,FALSE))*M426++IF(N426="",0,VLOOKUP(N426,ProduktySlužby!$A$4:$C$100,2,FALSE))*O426++IF(P426="",0,VLOOKUP(P426,ProduktySlužby!$A$4:$C$100,2,FALSE))*Q426)</f>
        <v/>
      </c>
      <c r="S426" s="73" t="str">
        <f>IF(R426="","",R426+R426*ProduktySlužby!$B$1)</f>
        <v/>
      </c>
      <c r="T426" s="74" t="str">
        <f>IF(B426="","",VLOOKUP(B426,Zákazníci!$A$2:$M$1000,11,FALSE)&amp;", "&amp;VLOOKUP(B426,Zákazníci!$A$2:$M$1000,12,FALSE)&amp;", "&amp;VLOOKUP(B426,Zákazníci!$A$2:$M$1000,13,FALSE))</f>
        <v/>
      </c>
    </row>
    <row r="427" spans="1:20" ht="12.75">
      <c r="A427" s="65">
        <v>426</v>
      </c>
      <c r="B427" s="66"/>
      <c r="C427" s="66"/>
      <c r="D427" s="66"/>
      <c r="E427" s="66"/>
      <c r="F427" s="67"/>
      <c r="G427" s="70" t="str">
        <f t="shared" ca="1" si="0"/>
        <v/>
      </c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73" t="str">
        <f>IF(H427="","",VLOOKUP(H427,ProduktySlužby!$A$4:$C$100,2,FALSE)*I427+IF(J427="",0,VLOOKUP(J427,ProduktySlužby!$A$4:$C$100,2,FALSE))*K427+IF(L427="",0,VLOOKUP(L427,ProduktySlužby!$A$4:$C$100,2,FALSE))*M427++IF(N427="",0,VLOOKUP(N427,ProduktySlužby!$A$4:$C$100,2,FALSE))*O427++IF(P427="",0,VLOOKUP(P427,ProduktySlužby!$A$4:$C$100,2,FALSE))*Q427)</f>
        <v/>
      </c>
      <c r="S427" s="73" t="str">
        <f>IF(R427="","",R427+R427*ProduktySlužby!$B$1)</f>
        <v/>
      </c>
      <c r="T427" s="74" t="str">
        <f>IF(B427="","",VLOOKUP(B427,Zákazníci!$A$2:$M$1000,11,FALSE)&amp;", "&amp;VLOOKUP(B427,Zákazníci!$A$2:$M$1000,12,FALSE)&amp;", "&amp;VLOOKUP(B427,Zákazníci!$A$2:$M$1000,13,FALSE))</f>
        <v/>
      </c>
    </row>
    <row r="428" spans="1:20" ht="12.75">
      <c r="A428" s="65">
        <v>427</v>
      </c>
      <c r="B428" s="66"/>
      <c r="C428" s="66"/>
      <c r="D428" s="66"/>
      <c r="E428" s="66"/>
      <c r="F428" s="67"/>
      <c r="G428" s="70" t="str">
        <f t="shared" ca="1" si="0"/>
        <v/>
      </c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73" t="str">
        <f>IF(H428="","",VLOOKUP(H428,ProduktySlužby!$A$4:$C$100,2,FALSE)*I428+IF(J428="",0,VLOOKUP(J428,ProduktySlužby!$A$4:$C$100,2,FALSE))*K428+IF(L428="",0,VLOOKUP(L428,ProduktySlužby!$A$4:$C$100,2,FALSE))*M428++IF(N428="",0,VLOOKUP(N428,ProduktySlužby!$A$4:$C$100,2,FALSE))*O428++IF(P428="",0,VLOOKUP(P428,ProduktySlužby!$A$4:$C$100,2,FALSE))*Q428)</f>
        <v/>
      </c>
      <c r="S428" s="73" t="str">
        <f>IF(R428="","",R428+R428*ProduktySlužby!$B$1)</f>
        <v/>
      </c>
      <c r="T428" s="74" t="str">
        <f>IF(B428="","",VLOOKUP(B428,Zákazníci!$A$2:$M$1000,11,FALSE)&amp;", "&amp;VLOOKUP(B428,Zákazníci!$A$2:$M$1000,12,FALSE)&amp;", "&amp;VLOOKUP(B428,Zákazníci!$A$2:$M$1000,13,FALSE))</f>
        <v/>
      </c>
    </row>
    <row r="429" spans="1:20" ht="12.75">
      <c r="A429" s="65">
        <v>428</v>
      </c>
      <c r="B429" s="66"/>
      <c r="C429" s="66"/>
      <c r="D429" s="66"/>
      <c r="E429" s="66"/>
      <c r="F429" s="67"/>
      <c r="G429" s="70" t="str">
        <f t="shared" ca="1" si="0"/>
        <v/>
      </c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73" t="str">
        <f>IF(H429="","",VLOOKUP(H429,ProduktySlužby!$A$4:$C$100,2,FALSE)*I429+IF(J429="",0,VLOOKUP(J429,ProduktySlužby!$A$4:$C$100,2,FALSE))*K429+IF(L429="",0,VLOOKUP(L429,ProduktySlužby!$A$4:$C$100,2,FALSE))*M429++IF(N429="",0,VLOOKUP(N429,ProduktySlužby!$A$4:$C$100,2,FALSE))*O429++IF(P429="",0,VLOOKUP(P429,ProduktySlužby!$A$4:$C$100,2,FALSE))*Q429)</f>
        <v/>
      </c>
      <c r="S429" s="73" t="str">
        <f>IF(R429="","",R429+R429*ProduktySlužby!$B$1)</f>
        <v/>
      </c>
      <c r="T429" s="74" t="str">
        <f>IF(B429="","",VLOOKUP(B429,Zákazníci!$A$2:$M$1000,11,FALSE)&amp;", "&amp;VLOOKUP(B429,Zákazníci!$A$2:$M$1000,12,FALSE)&amp;", "&amp;VLOOKUP(B429,Zákazníci!$A$2:$M$1000,13,FALSE))</f>
        <v/>
      </c>
    </row>
    <row r="430" spans="1:20" ht="12.75">
      <c r="A430" s="65">
        <v>429</v>
      </c>
      <c r="B430" s="66"/>
      <c r="C430" s="66"/>
      <c r="D430" s="66"/>
      <c r="E430" s="66"/>
      <c r="F430" s="67"/>
      <c r="G430" s="70" t="str">
        <f t="shared" ca="1" si="0"/>
        <v/>
      </c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73" t="str">
        <f>IF(H430="","",VLOOKUP(H430,ProduktySlužby!$A$4:$C$100,2,FALSE)*I430+IF(J430="",0,VLOOKUP(J430,ProduktySlužby!$A$4:$C$100,2,FALSE))*K430+IF(L430="",0,VLOOKUP(L430,ProduktySlužby!$A$4:$C$100,2,FALSE))*M430++IF(N430="",0,VLOOKUP(N430,ProduktySlužby!$A$4:$C$100,2,FALSE))*O430++IF(P430="",0,VLOOKUP(P430,ProduktySlužby!$A$4:$C$100,2,FALSE))*Q430)</f>
        <v/>
      </c>
      <c r="S430" s="73" t="str">
        <f>IF(R430="","",R430+R430*ProduktySlužby!$B$1)</f>
        <v/>
      </c>
      <c r="T430" s="74" t="str">
        <f>IF(B430="","",VLOOKUP(B430,Zákazníci!$A$2:$M$1000,11,FALSE)&amp;", "&amp;VLOOKUP(B430,Zákazníci!$A$2:$M$1000,12,FALSE)&amp;", "&amp;VLOOKUP(B430,Zákazníci!$A$2:$M$1000,13,FALSE))</f>
        <v/>
      </c>
    </row>
    <row r="431" spans="1:20" ht="12.75">
      <c r="A431" s="65">
        <v>430</v>
      </c>
      <c r="B431" s="66"/>
      <c r="C431" s="66"/>
      <c r="D431" s="66"/>
      <c r="E431" s="66"/>
      <c r="F431" s="67"/>
      <c r="G431" s="70" t="str">
        <f t="shared" ca="1" si="0"/>
        <v/>
      </c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73" t="str">
        <f>IF(H431="","",VLOOKUP(H431,ProduktySlužby!$A$4:$C$100,2,FALSE)*I431+IF(J431="",0,VLOOKUP(J431,ProduktySlužby!$A$4:$C$100,2,FALSE))*K431+IF(L431="",0,VLOOKUP(L431,ProduktySlužby!$A$4:$C$100,2,FALSE))*M431++IF(N431="",0,VLOOKUP(N431,ProduktySlužby!$A$4:$C$100,2,FALSE))*O431++IF(P431="",0,VLOOKUP(P431,ProduktySlužby!$A$4:$C$100,2,FALSE))*Q431)</f>
        <v/>
      </c>
      <c r="S431" s="73" t="str">
        <f>IF(R431="","",R431+R431*ProduktySlužby!$B$1)</f>
        <v/>
      </c>
      <c r="T431" s="74" t="str">
        <f>IF(B431="","",VLOOKUP(B431,Zákazníci!$A$2:$M$1000,11,FALSE)&amp;", "&amp;VLOOKUP(B431,Zákazníci!$A$2:$M$1000,12,FALSE)&amp;", "&amp;VLOOKUP(B431,Zákazníci!$A$2:$M$1000,13,FALSE))</f>
        <v/>
      </c>
    </row>
    <row r="432" spans="1:20" ht="12.75">
      <c r="A432" s="65">
        <v>431</v>
      </c>
      <c r="B432" s="66"/>
      <c r="C432" s="66"/>
      <c r="D432" s="66"/>
      <c r="E432" s="66"/>
      <c r="F432" s="67"/>
      <c r="G432" s="70" t="str">
        <f t="shared" ca="1" si="0"/>
        <v/>
      </c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73" t="str">
        <f>IF(H432="","",VLOOKUP(H432,ProduktySlužby!$A$4:$C$100,2,FALSE)*I432+IF(J432="",0,VLOOKUP(J432,ProduktySlužby!$A$4:$C$100,2,FALSE))*K432+IF(L432="",0,VLOOKUP(L432,ProduktySlužby!$A$4:$C$100,2,FALSE))*M432++IF(N432="",0,VLOOKUP(N432,ProduktySlužby!$A$4:$C$100,2,FALSE))*O432++IF(P432="",0,VLOOKUP(P432,ProduktySlužby!$A$4:$C$100,2,FALSE))*Q432)</f>
        <v/>
      </c>
      <c r="S432" s="73" t="str">
        <f>IF(R432="","",R432+R432*ProduktySlužby!$B$1)</f>
        <v/>
      </c>
      <c r="T432" s="74" t="str">
        <f>IF(B432="","",VLOOKUP(B432,Zákazníci!$A$2:$M$1000,11,FALSE)&amp;", "&amp;VLOOKUP(B432,Zákazníci!$A$2:$M$1000,12,FALSE)&amp;", "&amp;VLOOKUP(B432,Zákazníci!$A$2:$M$1000,13,FALSE))</f>
        <v/>
      </c>
    </row>
    <row r="433" spans="1:20" ht="12.75">
      <c r="A433" s="65">
        <v>432</v>
      </c>
      <c r="B433" s="66"/>
      <c r="C433" s="66"/>
      <c r="D433" s="66"/>
      <c r="E433" s="66"/>
      <c r="F433" s="67"/>
      <c r="G433" s="70" t="str">
        <f t="shared" ca="1" si="0"/>
        <v/>
      </c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73" t="str">
        <f>IF(H433="","",VLOOKUP(H433,ProduktySlužby!$A$4:$C$100,2,FALSE)*I433+IF(J433="",0,VLOOKUP(J433,ProduktySlužby!$A$4:$C$100,2,FALSE))*K433+IF(L433="",0,VLOOKUP(L433,ProduktySlužby!$A$4:$C$100,2,FALSE))*M433++IF(N433="",0,VLOOKUP(N433,ProduktySlužby!$A$4:$C$100,2,FALSE))*O433++IF(P433="",0,VLOOKUP(P433,ProduktySlužby!$A$4:$C$100,2,FALSE))*Q433)</f>
        <v/>
      </c>
      <c r="S433" s="73" t="str">
        <f>IF(R433="","",R433+R433*ProduktySlužby!$B$1)</f>
        <v/>
      </c>
      <c r="T433" s="74" t="str">
        <f>IF(B433="","",VLOOKUP(B433,Zákazníci!$A$2:$M$1000,11,FALSE)&amp;", "&amp;VLOOKUP(B433,Zákazníci!$A$2:$M$1000,12,FALSE)&amp;", "&amp;VLOOKUP(B433,Zákazníci!$A$2:$M$1000,13,FALSE))</f>
        <v/>
      </c>
    </row>
    <row r="434" spans="1:20" ht="12.75">
      <c r="A434" s="65">
        <v>433</v>
      </c>
      <c r="B434" s="66"/>
      <c r="C434" s="66"/>
      <c r="D434" s="66"/>
      <c r="E434" s="66"/>
      <c r="F434" s="67"/>
      <c r="G434" s="70" t="str">
        <f t="shared" ca="1" si="0"/>
        <v/>
      </c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73" t="str">
        <f>IF(H434="","",VLOOKUP(H434,ProduktySlužby!$A$4:$C$100,2,FALSE)*I434+IF(J434="",0,VLOOKUP(J434,ProduktySlužby!$A$4:$C$100,2,FALSE))*K434+IF(L434="",0,VLOOKUP(L434,ProduktySlužby!$A$4:$C$100,2,FALSE))*M434++IF(N434="",0,VLOOKUP(N434,ProduktySlužby!$A$4:$C$100,2,FALSE))*O434++IF(P434="",0,VLOOKUP(P434,ProduktySlužby!$A$4:$C$100,2,FALSE))*Q434)</f>
        <v/>
      </c>
      <c r="S434" s="73" t="str">
        <f>IF(R434="","",R434+R434*ProduktySlužby!$B$1)</f>
        <v/>
      </c>
      <c r="T434" s="74" t="str">
        <f>IF(B434="","",VLOOKUP(B434,Zákazníci!$A$2:$M$1000,11,FALSE)&amp;", "&amp;VLOOKUP(B434,Zákazníci!$A$2:$M$1000,12,FALSE)&amp;", "&amp;VLOOKUP(B434,Zákazníci!$A$2:$M$1000,13,FALSE))</f>
        <v/>
      </c>
    </row>
    <row r="435" spans="1:20" ht="12.75">
      <c r="A435" s="65">
        <v>434</v>
      </c>
      <c r="B435" s="66"/>
      <c r="C435" s="66"/>
      <c r="D435" s="66"/>
      <c r="E435" s="66"/>
      <c r="F435" s="67"/>
      <c r="G435" s="70" t="str">
        <f t="shared" ca="1" si="0"/>
        <v/>
      </c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73" t="str">
        <f>IF(H435="","",VLOOKUP(H435,ProduktySlužby!$A$4:$C$100,2,FALSE)*I435+IF(J435="",0,VLOOKUP(J435,ProduktySlužby!$A$4:$C$100,2,FALSE))*K435+IF(L435="",0,VLOOKUP(L435,ProduktySlužby!$A$4:$C$100,2,FALSE))*M435++IF(N435="",0,VLOOKUP(N435,ProduktySlužby!$A$4:$C$100,2,FALSE))*O435++IF(P435="",0,VLOOKUP(P435,ProduktySlužby!$A$4:$C$100,2,FALSE))*Q435)</f>
        <v/>
      </c>
      <c r="S435" s="73" t="str">
        <f>IF(R435="","",R435+R435*ProduktySlužby!$B$1)</f>
        <v/>
      </c>
      <c r="T435" s="74" t="str">
        <f>IF(B435="","",VLOOKUP(B435,Zákazníci!$A$2:$M$1000,11,FALSE)&amp;", "&amp;VLOOKUP(B435,Zákazníci!$A$2:$M$1000,12,FALSE)&amp;", "&amp;VLOOKUP(B435,Zákazníci!$A$2:$M$1000,13,FALSE))</f>
        <v/>
      </c>
    </row>
    <row r="436" spans="1:20" ht="12.75">
      <c r="A436" s="65">
        <v>435</v>
      </c>
      <c r="B436" s="66"/>
      <c r="C436" s="66"/>
      <c r="D436" s="66"/>
      <c r="E436" s="66"/>
      <c r="F436" s="67"/>
      <c r="G436" s="70" t="str">
        <f t="shared" ca="1" si="0"/>
        <v/>
      </c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73" t="str">
        <f>IF(H436="","",VLOOKUP(H436,ProduktySlužby!$A$4:$C$100,2,FALSE)*I436+IF(J436="",0,VLOOKUP(J436,ProduktySlužby!$A$4:$C$100,2,FALSE))*K436+IF(L436="",0,VLOOKUP(L436,ProduktySlužby!$A$4:$C$100,2,FALSE))*M436++IF(N436="",0,VLOOKUP(N436,ProduktySlužby!$A$4:$C$100,2,FALSE))*O436++IF(P436="",0,VLOOKUP(P436,ProduktySlužby!$A$4:$C$100,2,FALSE))*Q436)</f>
        <v/>
      </c>
      <c r="S436" s="73" t="str">
        <f>IF(R436="","",R436+R436*ProduktySlužby!$B$1)</f>
        <v/>
      </c>
      <c r="T436" s="74" t="str">
        <f>IF(B436="","",VLOOKUP(B436,Zákazníci!$A$2:$M$1000,11,FALSE)&amp;", "&amp;VLOOKUP(B436,Zákazníci!$A$2:$M$1000,12,FALSE)&amp;", "&amp;VLOOKUP(B436,Zákazníci!$A$2:$M$1000,13,FALSE))</f>
        <v/>
      </c>
    </row>
    <row r="437" spans="1:20" ht="12.75">
      <c r="A437" s="65">
        <v>436</v>
      </c>
      <c r="B437" s="66"/>
      <c r="C437" s="66"/>
      <c r="D437" s="66"/>
      <c r="E437" s="66"/>
      <c r="F437" s="67"/>
      <c r="G437" s="70" t="str">
        <f t="shared" ca="1" si="0"/>
        <v/>
      </c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73" t="str">
        <f>IF(H437="","",VLOOKUP(H437,ProduktySlužby!$A$4:$C$100,2,FALSE)*I437+IF(J437="",0,VLOOKUP(J437,ProduktySlužby!$A$4:$C$100,2,FALSE))*K437+IF(L437="",0,VLOOKUP(L437,ProduktySlužby!$A$4:$C$100,2,FALSE))*M437++IF(N437="",0,VLOOKUP(N437,ProduktySlužby!$A$4:$C$100,2,FALSE))*O437++IF(P437="",0,VLOOKUP(P437,ProduktySlužby!$A$4:$C$100,2,FALSE))*Q437)</f>
        <v/>
      </c>
      <c r="S437" s="73" t="str">
        <f>IF(R437="","",R437+R437*ProduktySlužby!$B$1)</f>
        <v/>
      </c>
      <c r="T437" s="74" t="str">
        <f>IF(B437="","",VLOOKUP(B437,Zákazníci!$A$2:$M$1000,11,FALSE)&amp;", "&amp;VLOOKUP(B437,Zákazníci!$A$2:$M$1000,12,FALSE)&amp;", "&amp;VLOOKUP(B437,Zákazníci!$A$2:$M$1000,13,FALSE))</f>
        <v/>
      </c>
    </row>
    <row r="438" spans="1:20" ht="12.75">
      <c r="A438" s="65">
        <v>437</v>
      </c>
      <c r="B438" s="66"/>
      <c r="C438" s="66"/>
      <c r="D438" s="66"/>
      <c r="E438" s="66"/>
      <c r="F438" s="67"/>
      <c r="G438" s="70" t="str">
        <f t="shared" ca="1" si="0"/>
        <v/>
      </c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73" t="str">
        <f>IF(H438="","",VLOOKUP(H438,ProduktySlužby!$A$4:$C$100,2,FALSE)*I438+IF(J438="",0,VLOOKUP(J438,ProduktySlužby!$A$4:$C$100,2,FALSE))*K438+IF(L438="",0,VLOOKUP(L438,ProduktySlužby!$A$4:$C$100,2,FALSE))*M438++IF(N438="",0,VLOOKUP(N438,ProduktySlužby!$A$4:$C$100,2,FALSE))*O438++IF(P438="",0,VLOOKUP(P438,ProduktySlužby!$A$4:$C$100,2,FALSE))*Q438)</f>
        <v/>
      </c>
      <c r="S438" s="73" t="str">
        <f>IF(R438="","",R438+R438*ProduktySlužby!$B$1)</f>
        <v/>
      </c>
      <c r="T438" s="74" t="str">
        <f>IF(B438="","",VLOOKUP(B438,Zákazníci!$A$2:$M$1000,11,FALSE)&amp;", "&amp;VLOOKUP(B438,Zákazníci!$A$2:$M$1000,12,FALSE)&amp;", "&amp;VLOOKUP(B438,Zákazníci!$A$2:$M$1000,13,FALSE))</f>
        <v/>
      </c>
    </row>
    <row r="439" spans="1:20" ht="12.75">
      <c r="A439" s="65">
        <v>438</v>
      </c>
      <c r="B439" s="66"/>
      <c r="C439" s="66"/>
      <c r="D439" s="66"/>
      <c r="E439" s="66"/>
      <c r="F439" s="67"/>
      <c r="G439" s="70" t="str">
        <f t="shared" ca="1" si="0"/>
        <v/>
      </c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73" t="str">
        <f>IF(H439="","",VLOOKUP(H439,ProduktySlužby!$A$4:$C$100,2,FALSE)*I439+IF(J439="",0,VLOOKUP(J439,ProduktySlužby!$A$4:$C$100,2,FALSE))*K439+IF(L439="",0,VLOOKUP(L439,ProduktySlužby!$A$4:$C$100,2,FALSE))*M439++IF(N439="",0,VLOOKUP(N439,ProduktySlužby!$A$4:$C$100,2,FALSE))*O439++IF(P439="",0,VLOOKUP(P439,ProduktySlužby!$A$4:$C$100,2,FALSE))*Q439)</f>
        <v/>
      </c>
      <c r="S439" s="73" t="str">
        <f>IF(R439="","",R439+R439*ProduktySlužby!$B$1)</f>
        <v/>
      </c>
      <c r="T439" s="74" t="str">
        <f>IF(B439="","",VLOOKUP(B439,Zákazníci!$A$2:$M$1000,11,FALSE)&amp;", "&amp;VLOOKUP(B439,Zákazníci!$A$2:$M$1000,12,FALSE)&amp;", "&amp;VLOOKUP(B439,Zákazníci!$A$2:$M$1000,13,FALSE))</f>
        <v/>
      </c>
    </row>
    <row r="440" spans="1:20" ht="12.75">
      <c r="A440" s="65">
        <v>439</v>
      </c>
      <c r="B440" s="66"/>
      <c r="C440" s="66"/>
      <c r="D440" s="66"/>
      <c r="E440" s="66"/>
      <c r="F440" s="67"/>
      <c r="G440" s="70" t="str">
        <f t="shared" ca="1" si="0"/>
        <v/>
      </c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73" t="str">
        <f>IF(H440="","",VLOOKUP(H440,ProduktySlužby!$A$4:$C$100,2,FALSE)*I440+IF(J440="",0,VLOOKUP(J440,ProduktySlužby!$A$4:$C$100,2,FALSE))*K440+IF(L440="",0,VLOOKUP(L440,ProduktySlužby!$A$4:$C$100,2,FALSE))*M440++IF(N440="",0,VLOOKUP(N440,ProduktySlužby!$A$4:$C$100,2,FALSE))*O440++IF(P440="",0,VLOOKUP(P440,ProduktySlužby!$A$4:$C$100,2,FALSE))*Q440)</f>
        <v/>
      </c>
      <c r="S440" s="73" t="str">
        <f>IF(R440="","",R440+R440*ProduktySlužby!$B$1)</f>
        <v/>
      </c>
      <c r="T440" s="74" t="str">
        <f>IF(B440="","",VLOOKUP(B440,Zákazníci!$A$2:$M$1000,11,FALSE)&amp;", "&amp;VLOOKUP(B440,Zákazníci!$A$2:$M$1000,12,FALSE)&amp;", "&amp;VLOOKUP(B440,Zákazníci!$A$2:$M$1000,13,FALSE))</f>
        <v/>
      </c>
    </row>
    <row r="441" spans="1:20" ht="12.75">
      <c r="A441" s="65">
        <v>440</v>
      </c>
      <c r="B441" s="66"/>
      <c r="C441" s="66"/>
      <c r="D441" s="66"/>
      <c r="E441" s="66"/>
      <c r="F441" s="67"/>
      <c r="G441" s="70" t="str">
        <f t="shared" ca="1" si="0"/>
        <v/>
      </c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73" t="str">
        <f>IF(H441="","",VLOOKUP(H441,ProduktySlužby!$A$4:$C$100,2,FALSE)*I441+IF(J441="",0,VLOOKUP(J441,ProduktySlužby!$A$4:$C$100,2,FALSE))*K441+IF(L441="",0,VLOOKUP(L441,ProduktySlužby!$A$4:$C$100,2,FALSE))*M441++IF(N441="",0,VLOOKUP(N441,ProduktySlužby!$A$4:$C$100,2,FALSE))*O441++IF(P441="",0,VLOOKUP(P441,ProduktySlužby!$A$4:$C$100,2,FALSE))*Q441)</f>
        <v/>
      </c>
      <c r="S441" s="73" t="str">
        <f>IF(R441="","",R441+R441*ProduktySlužby!$B$1)</f>
        <v/>
      </c>
      <c r="T441" s="74" t="str">
        <f>IF(B441="","",VLOOKUP(B441,Zákazníci!$A$2:$M$1000,11,FALSE)&amp;", "&amp;VLOOKUP(B441,Zákazníci!$A$2:$M$1000,12,FALSE)&amp;", "&amp;VLOOKUP(B441,Zákazníci!$A$2:$M$1000,13,FALSE))</f>
        <v/>
      </c>
    </row>
    <row r="442" spans="1:20" ht="12.75">
      <c r="A442" s="65">
        <v>441</v>
      </c>
      <c r="B442" s="66"/>
      <c r="C442" s="66"/>
      <c r="D442" s="66"/>
      <c r="E442" s="66"/>
      <c r="F442" s="67"/>
      <c r="G442" s="70" t="str">
        <f t="shared" ca="1" si="0"/>
        <v/>
      </c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73" t="str">
        <f>IF(H442="","",VLOOKUP(H442,ProduktySlužby!$A$4:$C$100,2,FALSE)*I442+IF(J442="",0,VLOOKUP(J442,ProduktySlužby!$A$4:$C$100,2,FALSE))*K442+IF(L442="",0,VLOOKUP(L442,ProduktySlužby!$A$4:$C$100,2,FALSE))*M442++IF(N442="",0,VLOOKUP(N442,ProduktySlužby!$A$4:$C$100,2,FALSE))*O442++IF(P442="",0,VLOOKUP(P442,ProduktySlužby!$A$4:$C$100,2,FALSE))*Q442)</f>
        <v/>
      </c>
      <c r="S442" s="73" t="str">
        <f>IF(R442="","",R442+R442*ProduktySlužby!$B$1)</f>
        <v/>
      </c>
      <c r="T442" s="74" t="str">
        <f>IF(B442="","",VLOOKUP(B442,Zákazníci!$A$2:$M$1000,11,FALSE)&amp;", "&amp;VLOOKUP(B442,Zákazníci!$A$2:$M$1000,12,FALSE)&amp;", "&amp;VLOOKUP(B442,Zákazníci!$A$2:$M$1000,13,FALSE))</f>
        <v/>
      </c>
    </row>
    <row r="443" spans="1:20" ht="12.75">
      <c r="A443" s="65">
        <v>442</v>
      </c>
      <c r="B443" s="66"/>
      <c r="C443" s="66"/>
      <c r="D443" s="66"/>
      <c r="E443" s="66"/>
      <c r="F443" s="67"/>
      <c r="G443" s="70" t="str">
        <f t="shared" ca="1" si="0"/>
        <v/>
      </c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73" t="str">
        <f>IF(H443="","",VLOOKUP(H443,ProduktySlužby!$A$4:$C$100,2,FALSE)*I443+IF(J443="",0,VLOOKUP(J443,ProduktySlužby!$A$4:$C$100,2,FALSE))*K443+IF(L443="",0,VLOOKUP(L443,ProduktySlužby!$A$4:$C$100,2,FALSE))*M443++IF(N443="",0,VLOOKUP(N443,ProduktySlužby!$A$4:$C$100,2,FALSE))*O443++IF(P443="",0,VLOOKUP(P443,ProduktySlužby!$A$4:$C$100,2,FALSE))*Q443)</f>
        <v/>
      </c>
      <c r="S443" s="73" t="str">
        <f>IF(R443="","",R443+R443*ProduktySlužby!$B$1)</f>
        <v/>
      </c>
      <c r="T443" s="74" t="str">
        <f>IF(B443="","",VLOOKUP(B443,Zákazníci!$A$2:$M$1000,11,FALSE)&amp;", "&amp;VLOOKUP(B443,Zákazníci!$A$2:$M$1000,12,FALSE)&amp;", "&amp;VLOOKUP(B443,Zákazníci!$A$2:$M$1000,13,FALSE))</f>
        <v/>
      </c>
    </row>
    <row r="444" spans="1:20" ht="12.75">
      <c r="A444" s="65">
        <v>443</v>
      </c>
      <c r="B444" s="66"/>
      <c r="C444" s="66"/>
      <c r="D444" s="66"/>
      <c r="E444" s="66"/>
      <c r="F444" s="67"/>
      <c r="G444" s="70" t="str">
        <f t="shared" ca="1" si="0"/>
        <v/>
      </c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73" t="str">
        <f>IF(H444="","",VLOOKUP(H444,ProduktySlužby!$A$4:$C$100,2,FALSE)*I444+IF(J444="",0,VLOOKUP(J444,ProduktySlužby!$A$4:$C$100,2,FALSE))*K444+IF(L444="",0,VLOOKUP(L444,ProduktySlužby!$A$4:$C$100,2,FALSE))*M444++IF(N444="",0,VLOOKUP(N444,ProduktySlužby!$A$4:$C$100,2,FALSE))*O444++IF(P444="",0,VLOOKUP(P444,ProduktySlužby!$A$4:$C$100,2,FALSE))*Q444)</f>
        <v/>
      </c>
      <c r="S444" s="73" t="str">
        <f>IF(R444="","",R444+R444*ProduktySlužby!$B$1)</f>
        <v/>
      </c>
      <c r="T444" s="74" t="str">
        <f>IF(B444="","",VLOOKUP(B444,Zákazníci!$A$2:$M$1000,11,FALSE)&amp;", "&amp;VLOOKUP(B444,Zákazníci!$A$2:$M$1000,12,FALSE)&amp;", "&amp;VLOOKUP(B444,Zákazníci!$A$2:$M$1000,13,FALSE))</f>
        <v/>
      </c>
    </row>
    <row r="445" spans="1:20" ht="12.75">
      <c r="A445" s="65">
        <v>444</v>
      </c>
      <c r="B445" s="66"/>
      <c r="C445" s="66"/>
      <c r="D445" s="66"/>
      <c r="E445" s="66"/>
      <c r="F445" s="67"/>
      <c r="G445" s="70" t="str">
        <f t="shared" ca="1" si="0"/>
        <v/>
      </c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73" t="str">
        <f>IF(H445="","",VLOOKUP(H445,ProduktySlužby!$A$4:$C$100,2,FALSE)*I445+IF(J445="",0,VLOOKUP(J445,ProduktySlužby!$A$4:$C$100,2,FALSE))*K445+IF(L445="",0,VLOOKUP(L445,ProduktySlužby!$A$4:$C$100,2,FALSE))*M445++IF(N445="",0,VLOOKUP(N445,ProduktySlužby!$A$4:$C$100,2,FALSE))*O445++IF(P445="",0,VLOOKUP(P445,ProduktySlužby!$A$4:$C$100,2,FALSE))*Q445)</f>
        <v/>
      </c>
      <c r="S445" s="73" t="str">
        <f>IF(R445="","",R445+R445*ProduktySlužby!$B$1)</f>
        <v/>
      </c>
      <c r="T445" s="74" t="str">
        <f>IF(B445="","",VLOOKUP(B445,Zákazníci!$A$2:$M$1000,11,FALSE)&amp;", "&amp;VLOOKUP(B445,Zákazníci!$A$2:$M$1000,12,FALSE)&amp;", "&amp;VLOOKUP(B445,Zákazníci!$A$2:$M$1000,13,FALSE))</f>
        <v/>
      </c>
    </row>
    <row r="446" spans="1:20" ht="12.75">
      <c r="A446" s="65">
        <v>445</v>
      </c>
      <c r="B446" s="66"/>
      <c r="C446" s="66"/>
      <c r="D446" s="66"/>
      <c r="E446" s="66"/>
      <c r="F446" s="67"/>
      <c r="G446" s="70" t="str">
        <f t="shared" ca="1" si="0"/>
        <v/>
      </c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73" t="str">
        <f>IF(H446="","",VLOOKUP(H446,ProduktySlužby!$A$4:$C$100,2,FALSE)*I446+IF(J446="",0,VLOOKUP(J446,ProduktySlužby!$A$4:$C$100,2,FALSE))*K446+IF(L446="",0,VLOOKUP(L446,ProduktySlužby!$A$4:$C$100,2,FALSE))*M446++IF(N446="",0,VLOOKUP(N446,ProduktySlužby!$A$4:$C$100,2,FALSE))*O446++IF(P446="",0,VLOOKUP(P446,ProduktySlužby!$A$4:$C$100,2,FALSE))*Q446)</f>
        <v/>
      </c>
      <c r="S446" s="73" t="str">
        <f>IF(R446="","",R446+R446*ProduktySlužby!$B$1)</f>
        <v/>
      </c>
      <c r="T446" s="74" t="str">
        <f>IF(B446="","",VLOOKUP(B446,Zákazníci!$A$2:$M$1000,11,FALSE)&amp;", "&amp;VLOOKUP(B446,Zákazníci!$A$2:$M$1000,12,FALSE)&amp;", "&amp;VLOOKUP(B446,Zákazníci!$A$2:$M$1000,13,FALSE))</f>
        <v/>
      </c>
    </row>
    <row r="447" spans="1:20" ht="12.75">
      <c r="A447" s="65">
        <v>446</v>
      </c>
      <c r="B447" s="66"/>
      <c r="C447" s="66"/>
      <c r="D447" s="66"/>
      <c r="E447" s="66"/>
      <c r="F447" s="67"/>
      <c r="G447" s="70" t="str">
        <f t="shared" ca="1" si="0"/>
        <v/>
      </c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73" t="str">
        <f>IF(H447="","",VLOOKUP(H447,ProduktySlužby!$A$4:$C$100,2,FALSE)*I447+IF(J447="",0,VLOOKUP(J447,ProduktySlužby!$A$4:$C$100,2,FALSE))*K447+IF(L447="",0,VLOOKUP(L447,ProduktySlužby!$A$4:$C$100,2,FALSE))*M447++IF(N447="",0,VLOOKUP(N447,ProduktySlužby!$A$4:$C$100,2,FALSE))*O447++IF(P447="",0,VLOOKUP(P447,ProduktySlužby!$A$4:$C$100,2,FALSE))*Q447)</f>
        <v/>
      </c>
      <c r="S447" s="73" t="str">
        <f>IF(R447="","",R447+R447*ProduktySlužby!$B$1)</f>
        <v/>
      </c>
      <c r="T447" s="74" t="str">
        <f>IF(B447="","",VLOOKUP(B447,Zákazníci!$A$2:$M$1000,11,FALSE)&amp;", "&amp;VLOOKUP(B447,Zákazníci!$A$2:$M$1000,12,FALSE)&amp;", "&amp;VLOOKUP(B447,Zákazníci!$A$2:$M$1000,13,FALSE))</f>
        <v/>
      </c>
    </row>
    <row r="448" spans="1:20" ht="12.75">
      <c r="A448" s="65">
        <v>447</v>
      </c>
      <c r="B448" s="66"/>
      <c r="C448" s="66"/>
      <c r="D448" s="66"/>
      <c r="E448" s="66"/>
      <c r="F448" s="67"/>
      <c r="G448" s="70" t="str">
        <f t="shared" ca="1" si="0"/>
        <v/>
      </c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73" t="str">
        <f>IF(H448="","",VLOOKUP(H448,ProduktySlužby!$A$4:$C$100,2,FALSE)*I448+IF(J448="",0,VLOOKUP(J448,ProduktySlužby!$A$4:$C$100,2,FALSE))*K448+IF(L448="",0,VLOOKUP(L448,ProduktySlužby!$A$4:$C$100,2,FALSE))*M448++IF(N448="",0,VLOOKUP(N448,ProduktySlužby!$A$4:$C$100,2,FALSE))*O448++IF(P448="",0,VLOOKUP(P448,ProduktySlužby!$A$4:$C$100,2,FALSE))*Q448)</f>
        <v/>
      </c>
      <c r="S448" s="73" t="str">
        <f>IF(R448="","",R448+R448*ProduktySlužby!$B$1)</f>
        <v/>
      </c>
      <c r="T448" s="74" t="str">
        <f>IF(B448="","",VLOOKUP(B448,Zákazníci!$A$2:$M$1000,11,FALSE)&amp;", "&amp;VLOOKUP(B448,Zákazníci!$A$2:$M$1000,12,FALSE)&amp;", "&amp;VLOOKUP(B448,Zákazníci!$A$2:$M$1000,13,FALSE))</f>
        <v/>
      </c>
    </row>
    <row r="449" spans="1:20" ht="12.75">
      <c r="A449" s="65">
        <v>448</v>
      </c>
      <c r="B449" s="66"/>
      <c r="C449" s="66"/>
      <c r="D449" s="66"/>
      <c r="E449" s="66"/>
      <c r="F449" s="67"/>
      <c r="G449" s="70" t="str">
        <f t="shared" ca="1" si="0"/>
        <v/>
      </c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73" t="str">
        <f>IF(H449="","",VLOOKUP(H449,ProduktySlužby!$A$4:$C$100,2,FALSE)*I449+IF(J449="",0,VLOOKUP(J449,ProduktySlužby!$A$4:$C$100,2,FALSE))*K449+IF(L449="",0,VLOOKUP(L449,ProduktySlužby!$A$4:$C$100,2,FALSE))*M449++IF(N449="",0,VLOOKUP(N449,ProduktySlužby!$A$4:$C$100,2,FALSE))*O449++IF(P449="",0,VLOOKUP(P449,ProduktySlužby!$A$4:$C$100,2,FALSE))*Q449)</f>
        <v/>
      </c>
      <c r="S449" s="73" t="str">
        <f>IF(R449="","",R449+R449*ProduktySlužby!$B$1)</f>
        <v/>
      </c>
      <c r="T449" s="74" t="str">
        <f>IF(B449="","",VLOOKUP(B449,Zákazníci!$A$2:$M$1000,11,FALSE)&amp;", "&amp;VLOOKUP(B449,Zákazníci!$A$2:$M$1000,12,FALSE)&amp;", "&amp;VLOOKUP(B449,Zákazníci!$A$2:$M$1000,13,FALSE))</f>
        <v/>
      </c>
    </row>
    <row r="450" spans="1:20" ht="12.75">
      <c r="A450" s="65">
        <v>449</v>
      </c>
      <c r="B450" s="66"/>
      <c r="C450" s="66"/>
      <c r="D450" s="66"/>
      <c r="E450" s="66"/>
      <c r="F450" s="67"/>
      <c r="G450" s="70" t="str">
        <f t="shared" ca="1" si="0"/>
        <v/>
      </c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73" t="str">
        <f>IF(H450="","",VLOOKUP(H450,ProduktySlužby!$A$4:$C$100,2,FALSE)*I450+IF(J450="",0,VLOOKUP(J450,ProduktySlužby!$A$4:$C$100,2,FALSE))*K450+IF(L450="",0,VLOOKUP(L450,ProduktySlužby!$A$4:$C$100,2,FALSE))*M450++IF(N450="",0,VLOOKUP(N450,ProduktySlužby!$A$4:$C$100,2,FALSE))*O450++IF(P450="",0,VLOOKUP(P450,ProduktySlužby!$A$4:$C$100,2,FALSE))*Q450)</f>
        <v/>
      </c>
      <c r="S450" s="73" t="str">
        <f>IF(R450="","",R450+R450*ProduktySlužby!$B$1)</f>
        <v/>
      </c>
      <c r="T450" s="74" t="str">
        <f>IF(B450="","",VLOOKUP(B450,Zákazníci!$A$2:$M$1000,11,FALSE)&amp;", "&amp;VLOOKUP(B450,Zákazníci!$A$2:$M$1000,12,FALSE)&amp;", "&amp;VLOOKUP(B450,Zákazníci!$A$2:$M$1000,13,FALSE))</f>
        <v/>
      </c>
    </row>
    <row r="451" spans="1:20" ht="12.75">
      <c r="A451" s="65">
        <v>450</v>
      </c>
      <c r="B451" s="66"/>
      <c r="C451" s="66"/>
      <c r="D451" s="66"/>
      <c r="E451" s="66"/>
      <c r="F451" s="67"/>
      <c r="G451" s="70" t="str">
        <f t="shared" ca="1" si="0"/>
        <v/>
      </c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73" t="str">
        <f>IF(H451="","",VLOOKUP(H451,ProduktySlužby!$A$4:$C$100,2,FALSE)*I451+IF(J451="",0,VLOOKUP(J451,ProduktySlužby!$A$4:$C$100,2,FALSE))*K451+IF(L451="",0,VLOOKUP(L451,ProduktySlužby!$A$4:$C$100,2,FALSE))*M451++IF(N451="",0,VLOOKUP(N451,ProduktySlužby!$A$4:$C$100,2,FALSE))*O451++IF(P451="",0,VLOOKUP(P451,ProduktySlužby!$A$4:$C$100,2,FALSE))*Q451)</f>
        <v/>
      </c>
      <c r="S451" s="73" t="str">
        <f>IF(R451="","",R451+R451*ProduktySlužby!$B$1)</f>
        <v/>
      </c>
      <c r="T451" s="74" t="str">
        <f>IF(B451="","",VLOOKUP(B451,Zákazníci!$A$2:$M$1000,11,FALSE)&amp;", "&amp;VLOOKUP(B451,Zákazníci!$A$2:$M$1000,12,FALSE)&amp;", "&amp;VLOOKUP(B451,Zákazníci!$A$2:$M$1000,13,FALSE))</f>
        <v/>
      </c>
    </row>
    <row r="452" spans="1:20" ht="12.75">
      <c r="A452" s="65">
        <v>451</v>
      </c>
      <c r="B452" s="66"/>
      <c r="C452" s="66"/>
      <c r="D452" s="66"/>
      <c r="E452" s="66"/>
      <c r="F452" s="67"/>
      <c r="G452" s="70" t="str">
        <f t="shared" ca="1" si="0"/>
        <v/>
      </c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73" t="str">
        <f>IF(H452="","",VLOOKUP(H452,ProduktySlužby!$A$4:$C$100,2,FALSE)*I452+IF(J452="",0,VLOOKUP(J452,ProduktySlužby!$A$4:$C$100,2,FALSE))*K452+IF(L452="",0,VLOOKUP(L452,ProduktySlužby!$A$4:$C$100,2,FALSE))*M452++IF(N452="",0,VLOOKUP(N452,ProduktySlužby!$A$4:$C$100,2,FALSE))*O452++IF(P452="",0,VLOOKUP(P452,ProduktySlužby!$A$4:$C$100,2,FALSE))*Q452)</f>
        <v/>
      </c>
      <c r="S452" s="73" t="str">
        <f>IF(R452="","",R452+R452*ProduktySlužby!$B$1)</f>
        <v/>
      </c>
      <c r="T452" s="74" t="str">
        <f>IF(B452="","",VLOOKUP(B452,Zákazníci!$A$2:$M$1000,11,FALSE)&amp;", "&amp;VLOOKUP(B452,Zákazníci!$A$2:$M$1000,12,FALSE)&amp;", "&amp;VLOOKUP(B452,Zákazníci!$A$2:$M$1000,13,FALSE))</f>
        <v/>
      </c>
    </row>
    <row r="453" spans="1:20" ht="12.75">
      <c r="A453" s="65">
        <v>452</v>
      </c>
      <c r="B453" s="66"/>
      <c r="C453" s="66"/>
      <c r="D453" s="66"/>
      <c r="E453" s="66"/>
      <c r="F453" s="67"/>
      <c r="G453" s="70" t="str">
        <f t="shared" ca="1" si="0"/>
        <v/>
      </c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73" t="str">
        <f>IF(H453="","",VLOOKUP(H453,ProduktySlužby!$A$4:$C$100,2,FALSE)*I453+IF(J453="",0,VLOOKUP(J453,ProduktySlužby!$A$4:$C$100,2,FALSE))*K453+IF(L453="",0,VLOOKUP(L453,ProduktySlužby!$A$4:$C$100,2,FALSE))*M453++IF(N453="",0,VLOOKUP(N453,ProduktySlužby!$A$4:$C$100,2,FALSE))*O453++IF(P453="",0,VLOOKUP(P453,ProduktySlužby!$A$4:$C$100,2,FALSE))*Q453)</f>
        <v/>
      </c>
      <c r="S453" s="73" t="str">
        <f>IF(R453="","",R453+R453*ProduktySlužby!$B$1)</f>
        <v/>
      </c>
      <c r="T453" s="74" t="str">
        <f>IF(B453="","",VLOOKUP(B453,Zákazníci!$A$2:$M$1000,11,FALSE)&amp;", "&amp;VLOOKUP(B453,Zákazníci!$A$2:$M$1000,12,FALSE)&amp;", "&amp;VLOOKUP(B453,Zákazníci!$A$2:$M$1000,13,FALSE))</f>
        <v/>
      </c>
    </row>
    <row r="454" spans="1:20" ht="12.75">
      <c r="A454" s="65">
        <v>453</v>
      </c>
      <c r="B454" s="66"/>
      <c r="C454" s="66"/>
      <c r="D454" s="66"/>
      <c r="E454" s="66"/>
      <c r="F454" s="67"/>
      <c r="G454" s="70" t="str">
        <f t="shared" ca="1" si="0"/>
        <v/>
      </c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73" t="str">
        <f>IF(H454="","",VLOOKUP(H454,ProduktySlužby!$A$4:$C$100,2,FALSE)*I454+IF(J454="",0,VLOOKUP(J454,ProduktySlužby!$A$4:$C$100,2,FALSE))*K454+IF(L454="",0,VLOOKUP(L454,ProduktySlužby!$A$4:$C$100,2,FALSE))*M454++IF(N454="",0,VLOOKUP(N454,ProduktySlužby!$A$4:$C$100,2,FALSE))*O454++IF(P454="",0,VLOOKUP(P454,ProduktySlužby!$A$4:$C$100,2,FALSE))*Q454)</f>
        <v/>
      </c>
      <c r="S454" s="73" t="str">
        <f>IF(R454="","",R454+R454*ProduktySlužby!$B$1)</f>
        <v/>
      </c>
      <c r="T454" s="74" t="str">
        <f>IF(B454="","",VLOOKUP(B454,Zákazníci!$A$2:$M$1000,11,FALSE)&amp;", "&amp;VLOOKUP(B454,Zákazníci!$A$2:$M$1000,12,FALSE)&amp;", "&amp;VLOOKUP(B454,Zákazníci!$A$2:$M$1000,13,FALSE))</f>
        <v/>
      </c>
    </row>
    <row r="455" spans="1:20" ht="12.75">
      <c r="A455" s="65">
        <v>454</v>
      </c>
      <c r="B455" s="66"/>
      <c r="C455" s="66"/>
      <c r="D455" s="66"/>
      <c r="E455" s="66"/>
      <c r="F455" s="67"/>
      <c r="G455" s="70" t="str">
        <f t="shared" ca="1" si="0"/>
        <v/>
      </c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73" t="str">
        <f>IF(H455="","",VLOOKUP(H455,ProduktySlužby!$A$4:$C$100,2,FALSE)*I455+IF(J455="",0,VLOOKUP(J455,ProduktySlužby!$A$4:$C$100,2,FALSE))*K455+IF(L455="",0,VLOOKUP(L455,ProduktySlužby!$A$4:$C$100,2,FALSE))*M455++IF(N455="",0,VLOOKUP(N455,ProduktySlužby!$A$4:$C$100,2,FALSE))*O455++IF(P455="",0,VLOOKUP(P455,ProduktySlužby!$A$4:$C$100,2,FALSE))*Q455)</f>
        <v/>
      </c>
      <c r="S455" s="73" t="str">
        <f>IF(R455="","",R455+R455*ProduktySlužby!$B$1)</f>
        <v/>
      </c>
      <c r="T455" s="74" t="str">
        <f>IF(B455="","",VLOOKUP(B455,Zákazníci!$A$2:$M$1000,11,FALSE)&amp;", "&amp;VLOOKUP(B455,Zákazníci!$A$2:$M$1000,12,FALSE)&amp;", "&amp;VLOOKUP(B455,Zákazníci!$A$2:$M$1000,13,FALSE))</f>
        <v/>
      </c>
    </row>
    <row r="456" spans="1:20" ht="12.75">
      <c r="A456" s="65">
        <v>455</v>
      </c>
      <c r="B456" s="66"/>
      <c r="C456" s="66"/>
      <c r="D456" s="66"/>
      <c r="E456" s="66"/>
      <c r="F456" s="67"/>
      <c r="G456" s="70" t="str">
        <f t="shared" ca="1" si="0"/>
        <v/>
      </c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73" t="str">
        <f>IF(H456="","",VLOOKUP(H456,ProduktySlužby!$A$4:$C$100,2,FALSE)*I456+IF(J456="",0,VLOOKUP(J456,ProduktySlužby!$A$4:$C$100,2,FALSE))*K456+IF(L456="",0,VLOOKUP(L456,ProduktySlužby!$A$4:$C$100,2,FALSE))*M456++IF(N456="",0,VLOOKUP(N456,ProduktySlužby!$A$4:$C$100,2,FALSE))*O456++IF(P456="",0,VLOOKUP(P456,ProduktySlužby!$A$4:$C$100,2,FALSE))*Q456)</f>
        <v/>
      </c>
      <c r="S456" s="73" t="str">
        <f>IF(R456="","",R456+R456*ProduktySlužby!$B$1)</f>
        <v/>
      </c>
      <c r="T456" s="74" t="str">
        <f>IF(B456="","",VLOOKUP(B456,Zákazníci!$A$2:$M$1000,11,FALSE)&amp;", "&amp;VLOOKUP(B456,Zákazníci!$A$2:$M$1000,12,FALSE)&amp;", "&amp;VLOOKUP(B456,Zákazníci!$A$2:$M$1000,13,FALSE))</f>
        <v/>
      </c>
    </row>
    <row r="457" spans="1:20" ht="12.75">
      <c r="A457" s="65">
        <v>456</v>
      </c>
      <c r="B457" s="66"/>
      <c r="C457" s="66"/>
      <c r="D457" s="66"/>
      <c r="E457" s="66"/>
      <c r="F457" s="67"/>
      <c r="G457" s="70" t="str">
        <f t="shared" ca="1" si="0"/>
        <v/>
      </c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73" t="str">
        <f>IF(H457="","",VLOOKUP(H457,ProduktySlužby!$A$4:$C$100,2,FALSE)*I457+IF(J457="",0,VLOOKUP(J457,ProduktySlužby!$A$4:$C$100,2,FALSE))*K457+IF(L457="",0,VLOOKUP(L457,ProduktySlužby!$A$4:$C$100,2,FALSE))*M457++IF(N457="",0,VLOOKUP(N457,ProduktySlužby!$A$4:$C$100,2,FALSE))*O457++IF(P457="",0,VLOOKUP(P457,ProduktySlužby!$A$4:$C$100,2,FALSE))*Q457)</f>
        <v/>
      </c>
      <c r="S457" s="73" t="str">
        <f>IF(R457="","",R457+R457*ProduktySlužby!$B$1)</f>
        <v/>
      </c>
      <c r="T457" s="74" t="str">
        <f>IF(B457="","",VLOOKUP(B457,Zákazníci!$A$2:$M$1000,11,FALSE)&amp;", "&amp;VLOOKUP(B457,Zákazníci!$A$2:$M$1000,12,FALSE)&amp;", "&amp;VLOOKUP(B457,Zákazníci!$A$2:$M$1000,13,FALSE))</f>
        <v/>
      </c>
    </row>
    <row r="458" spans="1:20" ht="12.75">
      <c r="A458" s="65">
        <v>457</v>
      </c>
      <c r="B458" s="66"/>
      <c r="C458" s="66"/>
      <c r="D458" s="66"/>
      <c r="E458" s="66"/>
      <c r="F458" s="67"/>
      <c r="G458" s="70" t="str">
        <f t="shared" ca="1" si="0"/>
        <v/>
      </c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73" t="str">
        <f>IF(H458="","",VLOOKUP(H458,ProduktySlužby!$A$4:$C$100,2,FALSE)*I458+IF(J458="",0,VLOOKUP(J458,ProduktySlužby!$A$4:$C$100,2,FALSE))*K458+IF(L458="",0,VLOOKUP(L458,ProduktySlužby!$A$4:$C$100,2,FALSE))*M458++IF(N458="",0,VLOOKUP(N458,ProduktySlužby!$A$4:$C$100,2,FALSE))*O458++IF(P458="",0,VLOOKUP(P458,ProduktySlužby!$A$4:$C$100,2,FALSE))*Q458)</f>
        <v/>
      </c>
      <c r="S458" s="73" t="str">
        <f>IF(R458="","",R458+R458*ProduktySlužby!$B$1)</f>
        <v/>
      </c>
      <c r="T458" s="74" t="str">
        <f>IF(B458="","",VLOOKUP(B458,Zákazníci!$A$2:$M$1000,11,FALSE)&amp;", "&amp;VLOOKUP(B458,Zákazníci!$A$2:$M$1000,12,FALSE)&amp;", "&amp;VLOOKUP(B458,Zákazníci!$A$2:$M$1000,13,FALSE))</f>
        <v/>
      </c>
    </row>
    <row r="459" spans="1:20" ht="12.75">
      <c r="A459" s="65">
        <v>458</v>
      </c>
      <c r="B459" s="66"/>
      <c r="C459" s="66"/>
      <c r="D459" s="66"/>
      <c r="E459" s="66"/>
      <c r="F459" s="67"/>
      <c r="G459" s="70" t="str">
        <f t="shared" ca="1" si="0"/>
        <v/>
      </c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73" t="str">
        <f>IF(H459="","",VLOOKUP(H459,ProduktySlužby!$A$4:$C$100,2,FALSE)*I459+IF(J459="",0,VLOOKUP(J459,ProduktySlužby!$A$4:$C$100,2,FALSE))*K459+IF(L459="",0,VLOOKUP(L459,ProduktySlužby!$A$4:$C$100,2,FALSE))*M459++IF(N459="",0,VLOOKUP(N459,ProduktySlužby!$A$4:$C$100,2,FALSE))*O459++IF(P459="",0,VLOOKUP(P459,ProduktySlužby!$A$4:$C$100,2,FALSE))*Q459)</f>
        <v/>
      </c>
      <c r="S459" s="73" t="str">
        <f>IF(R459="","",R459+R459*ProduktySlužby!$B$1)</f>
        <v/>
      </c>
      <c r="T459" s="74" t="str">
        <f>IF(B459="","",VLOOKUP(B459,Zákazníci!$A$2:$M$1000,11,FALSE)&amp;", "&amp;VLOOKUP(B459,Zákazníci!$A$2:$M$1000,12,FALSE)&amp;", "&amp;VLOOKUP(B459,Zákazníci!$A$2:$M$1000,13,FALSE))</f>
        <v/>
      </c>
    </row>
    <row r="460" spans="1:20" ht="12.75">
      <c r="A460" s="65">
        <v>459</v>
      </c>
      <c r="B460" s="66"/>
      <c r="C460" s="66"/>
      <c r="D460" s="66"/>
      <c r="E460" s="66"/>
      <c r="F460" s="67"/>
      <c r="G460" s="70" t="str">
        <f t="shared" ca="1" si="0"/>
        <v/>
      </c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73" t="str">
        <f>IF(H460="","",VLOOKUP(H460,ProduktySlužby!$A$4:$C$100,2,FALSE)*I460+IF(J460="",0,VLOOKUP(J460,ProduktySlužby!$A$4:$C$100,2,FALSE))*K460+IF(L460="",0,VLOOKUP(L460,ProduktySlužby!$A$4:$C$100,2,FALSE))*M460++IF(N460="",0,VLOOKUP(N460,ProduktySlužby!$A$4:$C$100,2,FALSE))*O460++IF(P460="",0,VLOOKUP(P460,ProduktySlužby!$A$4:$C$100,2,FALSE))*Q460)</f>
        <v/>
      </c>
      <c r="S460" s="73" t="str">
        <f>IF(R460="","",R460+R460*ProduktySlužby!$B$1)</f>
        <v/>
      </c>
      <c r="T460" s="74" t="str">
        <f>IF(B460="","",VLOOKUP(B460,Zákazníci!$A$2:$M$1000,11,FALSE)&amp;", "&amp;VLOOKUP(B460,Zákazníci!$A$2:$M$1000,12,FALSE)&amp;", "&amp;VLOOKUP(B460,Zákazníci!$A$2:$M$1000,13,FALSE))</f>
        <v/>
      </c>
    </row>
    <row r="461" spans="1:20" ht="12.75">
      <c r="A461" s="65">
        <v>460</v>
      </c>
      <c r="B461" s="66"/>
      <c r="C461" s="66"/>
      <c r="D461" s="66"/>
      <c r="E461" s="66"/>
      <c r="F461" s="67"/>
      <c r="G461" s="70" t="str">
        <f t="shared" ca="1" si="0"/>
        <v/>
      </c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73" t="str">
        <f>IF(H461="","",VLOOKUP(H461,ProduktySlužby!$A$4:$C$100,2,FALSE)*I461+IF(J461="",0,VLOOKUP(J461,ProduktySlužby!$A$4:$C$100,2,FALSE))*K461+IF(L461="",0,VLOOKUP(L461,ProduktySlužby!$A$4:$C$100,2,FALSE))*M461++IF(N461="",0,VLOOKUP(N461,ProduktySlužby!$A$4:$C$100,2,FALSE))*O461++IF(P461="",0,VLOOKUP(P461,ProduktySlužby!$A$4:$C$100,2,FALSE))*Q461)</f>
        <v/>
      </c>
      <c r="S461" s="73" t="str">
        <f>IF(R461="","",R461+R461*ProduktySlužby!$B$1)</f>
        <v/>
      </c>
      <c r="T461" s="74" t="str">
        <f>IF(B461="","",VLOOKUP(B461,Zákazníci!$A$2:$M$1000,11,FALSE)&amp;", "&amp;VLOOKUP(B461,Zákazníci!$A$2:$M$1000,12,FALSE)&amp;", "&amp;VLOOKUP(B461,Zákazníci!$A$2:$M$1000,13,FALSE))</f>
        <v/>
      </c>
    </row>
    <row r="462" spans="1:20" ht="12.75">
      <c r="A462" s="65">
        <v>461</v>
      </c>
      <c r="B462" s="66"/>
      <c r="C462" s="66"/>
      <c r="D462" s="66"/>
      <c r="E462" s="66"/>
      <c r="F462" s="67"/>
      <c r="G462" s="70" t="str">
        <f t="shared" ca="1" si="0"/>
        <v/>
      </c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73" t="str">
        <f>IF(H462="","",VLOOKUP(H462,ProduktySlužby!$A$4:$C$100,2,FALSE)*I462+IF(J462="",0,VLOOKUP(J462,ProduktySlužby!$A$4:$C$100,2,FALSE))*K462+IF(L462="",0,VLOOKUP(L462,ProduktySlužby!$A$4:$C$100,2,FALSE))*M462++IF(N462="",0,VLOOKUP(N462,ProduktySlužby!$A$4:$C$100,2,FALSE))*O462++IF(P462="",0,VLOOKUP(P462,ProduktySlužby!$A$4:$C$100,2,FALSE))*Q462)</f>
        <v/>
      </c>
      <c r="S462" s="73" t="str">
        <f>IF(R462="","",R462+R462*ProduktySlužby!$B$1)</f>
        <v/>
      </c>
      <c r="T462" s="74" t="str">
        <f>IF(B462="","",VLOOKUP(B462,Zákazníci!$A$2:$M$1000,11,FALSE)&amp;", "&amp;VLOOKUP(B462,Zákazníci!$A$2:$M$1000,12,FALSE)&amp;", "&amp;VLOOKUP(B462,Zákazníci!$A$2:$M$1000,13,FALSE))</f>
        <v/>
      </c>
    </row>
    <row r="463" spans="1:20" ht="12.75">
      <c r="A463" s="65">
        <v>462</v>
      </c>
      <c r="B463" s="66"/>
      <c r="C463" s="66"/>
      <c r="D463" s="66"/>
      <c r="E463" s="66"/>
      <c r="F463" s="67"/>
      <c r="G463" s="70" t="str">
        <f t="shared" ca="1" si="0"/>
        <v/>
      </c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73" t="str">
        <f>IF(H463="","",VLOOKUP(H463,ProduktySlužby!$A$4:$C$100,2,FALSE)*I463+IF(J463="",0,VLOOKUP(J463,ProduktySlužby!$A$4:$C$100,2,FALSE))*K463+IF(L463="",0,VLOOKUP(L463,ProduktySlužby!$A$4:$C$100,2,FALSE))*M463++IF(N463="",0,VLOOKUP(N463,ProduktySlužby!$A$4:$C$100,2,FALSE))*O463++IF(P463="",0,VLOOKUP(P463,ProduktySlužby!$A$4:$C$100,2,FALSE))*Q463)</f>
        <v/>
      </c>
      <c r="S463" s="73" t="str">
        <f>IF(R463="","",R463+R463*ProduktySlužby!$B$1)</f>
        <v/>
      </c>
      <c r="T463" s="74" t="str">
        <f>IF(B463="","",VLOOKUP(B463,Zákazníci!$A$2:$M$1000,11,FALSE)&amp;", "&amp;VLOOKUP(B463,Zákazníci!$A$2:$M$1000,12,FALSE)&amp;", "&amp;VLOOKUP(B463,Zákazníci!$A$2:$M$1000,13,FALSE))</f>
        <v/>
      </c>
    </row>
    <row r="464" spans="1:20" ht="12.75">
      <c r="A464" s="65">
        <v>463</v>
      </c>
      <c r="B464" s="66"/>
      <c r="C464" s="66"/>
      <c r="D464" s="66"/>
      <c r="E464" s="66"/>
      <c r="F464" s="67"/>
      <c r="G464" s="70" t="str">
        <f t="shared" ca="1" si="0"/>
        <v/>
      </c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73" t="str">
        <f>IF(H464="","",VLOOKUP(H464,ProduktySlužby!$A$4:$C$100,2,FALSE)*I464+IF(J464="",0,VLOOKUP(J464,ProduktySlužby!$A$4:$C$100,2,FALSE))*K464+IF(L464="",0,VLOOKUP(L464,ProduktySlužby!$A$4:$C$100,2,FALSE))*M464++IF(N464="",0,VLOOKUP(N464,ProduktySlužby!$A$4:$C$100,2,FALSE))*O464++IF(P464="",0,VLOOKUP(P464,ProduktySlužby!$A$4:$C$100,2,FALSE))*Q464)</f>
        <v/>
      </c>
      <c r="S464" s="73" t="str">
        <f>IF(R464="","",R464+R464*ProduktySlužby!$B$1)</f>
        <v/>
      </c>
      <c r="T464" s="74" t="str">
        <f>IF(B464="","",VLOOKUP(B464,Zákazníci!$A$2:$M$1000,11,FALSE)&amp;", "&amp;VLOOKUP(B464,Zákazníci!$A$2:$M$1000,12,FALSE)&amp;", "&amp;VLOOKUP(B464,Zákazníci!$A$2:$M$1000,13,FALSE))</f>
        <v/>
      </c>
    </row>
    <row r="465" spans="1:20" ht="12.75">
      <c r="A465" s="65">
        <v>464</v>
      </c>
      <c r="B465" s="66"/>
      <c r="C465" s="66"/>
      <c r="D465" s="66"/>
      <c r="E465" s="66"/>
      <c r="F465" s="67"/>
      <c r="G465" s="70" t="str">
        <f t="shared" ca="1" si="0"/>
        <v/>
      </c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73" t="str">
        <f>IF(H465="","",VLOOKUP(H465,ProduktySlužby!$A$4:$C$100,2,FALSE)*I465+IF(J465="",0,VLOOKUP(J465,ProduktySlužby!$A$4:$C$100,2,FALSE))*K465+IF(L465="",0,VLOOKUP(L465,ProduktySlužby!$A$4:$C$100,2,FALSE))*M465++IF(N465="",0,VLOOKUP(N465,ProduktySlužby!$A$4:$C$100,2,FALSE))*O465++IF(P465="",0,VLOOKUP(P465,ProduktySlužby!$A$4:$C$100,2,FALSE))*Q465)</f>
        <v/>
      </c>
      <c r="S465" s="73" t="str">
        <f>IF(R465="","",R465+R465*ProduktySlužby!$B$1)</f>
        <v/>
      </c>
      <c r="T465" s="74" t="str">
        <f>IF(B465="","",VLOOKUP(B465,Zákazníci!$A$2:$M$1000,11,FALSE)&amp;", "&amp;VLOOKUP(B465,Zákazníci!$A$2:$M$1000,12,FALSE)&amp;", "&amp;VLOOKUP(B465,Zákazníci!$A$2:$M$1000,13,FALSE))</f>
        <v/>
      </c>
    </row>
    <row r="466" spans="1:20" ht="12.75">
      <c r="A466" s="65">
        <v>465</v>
      </c>
      <c r="B466" s="66"/>
      <c r="C466" s="66"/>
      <c r="D466" s="66"/>
      <c r="E466" s="66"/>
      <c r="F466" s="67"/>
      <c r="G466" s="70" t="str">
        <f t="shared" ca="1" si="0"/>
        <v/>
      </c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73" t="str">
        <f>IF(H466="","",VLOOKUP(H466,ProduktySlužby!$A$4:$C$100,2,FALSE)*I466+IF(J466="",0,VLOOKUP(J466,ProduktySlužby!$A$4:$C$100,2,FALSE))*K466+IF(L466="",0,VLOOKUP(L466,ProduktySlužby!$A$4:$C$100,2,FALSE))*M466++IF(N466="",0,VLOOKUP(N466,ProduktySlužby!$A$4:$C$100,2,FALSE))*O466++IF(P466="",0,VLOOKUP(P466,ProduktySlužby!$A$4:$C$100,2,FALSE))*Q466)</f>
        <v/>
      </c>
      <c r="S466" s="73" t="str">
        <f>IF(R466="","",R466+R466*ProduktySlužby!$B$1)</f>
        <v/>
      </c>
      <c r="T466" s="74" t="str">
        <f>IF(B466="","",VLOOKUP(B466,Zákazníci!$A$2:$M$1000,11,FALSE)&amp;", "&amp;VLOOKUP(B466,Zákazníci!$A$2:$M$1000,12,FALSE)&amp;", "&amp;VLOOKUP(B466,Zákazníci!$A$2:$M$1000,13,FALSE))</f>
        <v/>
      </c>
    </row>
    <row r="467" spans="1:20" ht="12.75">
      <c r="A467" s="65">
        <v>466</v>
      </c>
      <c r="B467" s="66"/>
      <c r="C467" s="66"/>
      <c r="D467" s="66"/>
      <c r="E467" s="66"/>
      <c r="F467" s="67"/>
      <c r="G467" s="70" t="str">
        <f t="shared" ca="1" si="0"/>
        <v/>
      </c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73" t="str">
        <f>IF(H467="","",VLOOKUP(H467,ProduktySlužby!$A$4:$C$100,2,FALSE)*I467+IF(J467="",0,VLOOKUP(J467,ProduktySlužby!$A$4:$C$100,2,FALSE))*K467+IF(L467="",0,VLOOKUP(L467,ProduktySlužby!$A$4:$C$100,2,FALSE))*M467++IF(N467="",0,VLOOKUP(N467,ProduktySlužby!$A$4:$C$100,2,FALSE))*O467++IF(P467="",0,VLOOKUP(P467,ProduktySlužby!$A$4:$C$100,2,FALSE))*Q467)</f>
        <v/>
      </c>
      <c r="S467" s="73" t="str">
        <f>IF(R467="","",R467+R467*ProduktySlužby!$B$1)</f>
        <v/>
      </c>
      <c r="T467" s="74" t="str">
        <f>IF(B467="","",VLOOKUP(B467,Zákazníci!$A$2:$M$1000,11,FALSE)&amp;", "&amp;VLOOKUP(B467,Zákazníci!$A$2:$M$1000,12,FALSE)&amp;", "&amp;VLOOKUP(B467,Zákazníci!$A$2:$M$1000,13,FALSE))</f>
        <v/>
      </c>
    </row>
    <row r="468" spans="1:20" ht="12.75">
      <c r="A468" s="65">
        <v>467</v>
      </c>
      <c r="B468" s="66"/>
      <c r="C468" s="66"/>
      <c r="D468" s="66"/>
      <c r="E468" s="66"/>
      <c r="F468" s="67"/>
      <c r="G468" s="70" t="str">
        <f t="shared" ca="1" si="0"/>
        <v/>
      </c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73" t="str">
        <f>IF(H468="","",VLOOKUP(H468,ProduktySlužby!$A$4:$C$100,2,FALSE)*I468+IF(J468="",0,VLOOKUP(J468,ProduktySlužby!$A$4:$C$100,2,FALSE))*K468+IF(L468="",0,VLOOKUP(L468,ProduktySlužby!$A$4:$C$100,2,FALSE))*M468++IF(N468="",0,VLOOKUP(N468,ProduktySlužby!$A$4:$C$100,2,FALSE))*O468++IF(P468="",0,VLOOKUP(P468,ProduktySlužby!$A$4:$C$100,2,FALSE))*Q468)</f>
        <v/>
      </c>
      <c r="S468" s="73" t="str">
        <f>IF(R468="","",R468+R468*ProduktySlužby!$B$1)</f>
        <v/>
      </c>
      <c r="T468" s="74" t="str">
        <f>IF(B468="","",VLOOKUP(B468,Zákazníci!$A$2:$M$1000,11,FALSE)&amp;", "&amp;VLOOKUP(B468,Zákazníci!$A$2:$M$1000,12,FALSE)&amp;", "&amp;VLOOKUP(B468,Zákazníci!$A$2:$M$1000,13,FALSE))</f>
        <v/>
      </c>
    </row>
    <row r="469" spans="1:20" ht="12.75">
      <c r="A469" s="65">
        <v>468</v>
      </c>
      <c r="B469" s="66"/>
      <c r="C469" s="66"/>
      <c r="D469" s="66"/>
      <c r="E469" s="66"/>
      <c r="F469" s="67"/>
      <c r="G469" s="70" t="str">
        <f t="shared" ca="1" si="0"/>
        <v/>
      </c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73" t="str">
        <f>IF(H469="","",VLOOKUP(H469,ProduktySlužby!$A$4:$C$100,2,FALSE)*I469+IF(J469="",0,VLOOKUP(J469,ProduktySlužby!$A$4:$C$100,2,FALSE))*K469+IF(L469="",0,VLOOKUP(L469,ProduktySlužby!$A$4:$C$100,2,FALSE))*M469++IF(N469="",0,VLOOKUP(N469,ProduktySlužby!$A$4:$C$100,2,FALSE))*O469++IF(P469="",0,VLOOKUP(P469,ProduktySlužby!$A$4:$C$100,2,FALSE))*Q469)</f>
        <v/>
      </c>
      <c r="S469" s="73" t="str">
        <f>IF(R469="","",R469+R469*ProduktySlužby!$B$1)</f>
        <v/>
      </c>
      <c r="T469" s="74" t="str">
        <f>IF(B469="","",VLOOKUP(B469,Zákazníci!$A$2:$M$1000,11,FALSE)&amp;", "&amp;VLOOKUP(B469,Zákazníci!$A$2:$M$1000,12,FALSE)&amp;", "&amp;VLOOKUP(B469,Zákazníci!$A$2:$M$1000,13,FALSE))</f>
        <v/>
      </c>
    </row>
    <row r="470" spans="1:20" ht="12.75">
      <c r="A470" s="65">
        <v>469</v>
      </c>
      <c r="B470" s="66"/>
      <c r="C470" s="66"/>
      <c r="D470" s="66"/>
      <c r="E470" s="66"/>
      <c r="F470" s="67"/>
      <c r="G470" s="70" t="str">
        <f t="shared" ca="1" si="0"/>
        <v/>
      </c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73" t="str">
        <f>IF(H470="","",VLOOKUP(H470,ProduktySlužby!$A$4:$C$100,2,FALSE)*I470+IF(J470="",0,VLOOKUP(J470,ProduktySlužby!$A$4:$C$100,2,FALSE))*K470+IF(L470="",0,VLOOKUP(L470,ProduktySlužby!$A$4:$C$100,2,FALSE))*M470++IF(N470="",0,VLOOKUP(N470,ProduktySlužby!$A$4:$C$100,2,FALSE))*O470++IF(P470="",0,VLOOKUP(P470,ProduktySlužby!$A$4:$C$100,2,FALSE))*Q470)</f>
        <v/>
      </c>
      <c r="S470" s="73" t="str">
        <f>IF(R470="","",R470+R470*ProduktySlužby!$B$1)</f>
        <v/>
      </c>
      <c r="T470" s="74" t="str">
        <f>IF(B470="","",VLOOKUP(B470,Zákazníci!$A$2:$M$1000,11,FALSE)&amp;", "&amp;VLOOKUP(B470,Zákazníci!$A$2:$M$1000,12,FALSE)&amp;", "&amp;VLOOKUP(B470,Zákazníci!$A$2:$M$1000,13,FALSE))</f>
        <v/>
      </c>
    </row>
    <row r="471" spans="1:20" ht="12.75">
      <c r="A471" s="65">
        <v>470</v>
      </c>
      <c r="B471" s="66"/>
      <c r="C471" s="66"/>
      <c r="D471" s="66"/>
      <c r="E471" s="66"/>
      <c r="F471" s="67"/>
      <c r="G471" s="70" t="str">
        <f t="shared" ca="1" si="0"/>
        <v/>
      </c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73" t="str">
        <f>IF(H471="","",VLOOKUP(H471,ProduktySlužby!$A$4:$C$100,2,FALSE)*I471+IF(J471="",0,VLOOKUP(J471,ProduktySlužby!$A$4:$C$100,2,FALSE))*K471+IF(L471="",0,VLOOKUP(L471,ProduktySlužby!$A$4:$C$100,2,FALSE))*M471++IF(N471="",0,VLOOKUP(N471,ProduktySlužby!$A$4:$C$100,2,FALSE))*O471++IF(P471="",0,VLOOKUP(P471,ProduktySlužby!$A$4:$C$100,2,FALSE))*Q471)</f>
        <v/>
      </c>
      <c r="S471" s="73" t="str">
        <f>IF(R471="","",R471+R471*ProduktySlužby!$B$1)</f>
        <v/>
      </c>
      <c r="T471" s="74" t="str">
        <f>IF(B471="","",VLOOKUP(B471,Zákazníci!$A$2:$M$1000,11,FALSE)&amp;", "&amp;VLOOKUP(B471,Zákazníci!$A$2:$M$1000,12,FALSE)&amp;", "&amp;VLOOKUP(B471,Zákazníci!$A$2:$M$1000,13,FALSE))</f>
        <v/>
      </c>
    </row>
    <row r="472" spans="1:20" ht="12.75">
      <c r="A472" s="65">
        <v>471</v>
      </c>
      <c r="B472" s="66"/>
      <c r="C472" s="66"/>
      <c r="D472" s="66"/>
      <c r="E472" s="66"/>
      <c r="F472" s="67"/>
      <c r="G472" s="70" t="str">
        <f t="shared" ca="1" si="0"/>
        <v/>
      </c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73" t="str">
        <f>IF(H472="","",VLOOKUP(H472,ProduktySlužby!$A$4:$C$100,2,FALSE)*I472+IF(J472="",0,VLOOKUP(J472,ProduktySlužby!$A$4:$C$100,2,FALSE))*K472+IF(L472="",0,VLOOKUP(L472,ProduktySlužby!$A$4:$C$100,2,FALSE))*M472++IF(N472="",0,VLOOKUP(N472,ProduktySlužby!$A$4:$C$100,2,FALSE))*O472++IF(P472="",0,VLOOKUP(P472,ProduktySlužby!$A$4:$C$100,2,FALSE))*Q472)</f>
        <v/>
      </c>
      <c r="S472" s="73" t="str">
        <f>IF(R472="","",R472+R472*ProduktySlužby!$B$1)</f>
        <v/>
      </c>
      <c r="T472" s="74" t="str">
        <f>IF(B472="","",VLOOKUP(B472,Zákazníci!$A$2:$M$1000,11,FALSE)&amp;", "&amp;VLOOKUP(B472,Zákazníci!$A$2:$M$1000,12,FALSE)&amp;", "&amp;VLOOKUP(B472,Zákazníci!$A$2:$M$1000,13,FALSE))</f>
        <v/>
      </c>
    </row>
    <row r="473" spans="1:20" ht="12.75">
      <c r="A473" s="65">
        <v>472</v>
      </c>
      <c r="B473" s="66"/>
      <c r="C473" s="66"/>
      <c r="D473" s="66"/>
      <c r="E473" s="66"/>
      <c r="F473" s="67"/>
      <c r="G473" s="70" t="str">
        <f t="shared" ca="1" si="0"/>
        <v/>
      </c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73" t="str">
        <f>IF(H473="","",VLOOKUP(H473,ProduktySlužby!$A$4:$C$100,2,FALSE)*I473+IF(J473="",0,VLOOKUP(J473,ProduktySlužby!$A$4:$C$100,2,FALSE))*K473+IF(L473="",0,VLOOKUP(L473,ProduktySlužby!$A$4:$C$100,2,FALSE))*M473++IF(N473="",0,VLOOKUP(N473,ProduktySlužby!$A$4:$C$100,2,FALSE))*O473++IF(P473="",0,VLOOKUP(P473,ProduktySlužby!$A$4:$C$100,2,FALSE))*Q473)</f>
        <v/>
      </c>
      <c r="S473" s="73" t="str">
        <f>IF(R473="","",R473+R473*ProduktySlužby!$B$1)</f>
        <v/>
      </c>
      <c r="T473" s="74" t="str">
        <f>IF(B473="","",VLOOKUP(B473,Zákazníci!$A$2:$M$1000,11,FALSE)&amp;", "&amp;VLOOKUP(B473,Zákazníci!$A$2:$M$1000,12,FALSE)&amp;", "&amp;VLOOKUP(B473,Zákazníci!$A$2:$M$1000,13,FALSE))</f>
        <v/>
      </c>
    </row>
    <row r="474" spans="1:20" ht="12.75">
      <c r="A474" s="65">
        <v>473</v>
      </c>
      <c r="B474" s="66"/>
      <c r="C474" s="66"/>
      <c r="D474" s="66"/>
      <c r="E474" s="66"/>
      <c r="F474" s="67"/>
      <c r="G474" s="70" t="str">
        <f t="shared" ca="1" si="0"/>
        <v/>
      </c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73" t="str">
        <f>IF(H474="","",VLOOKUP(H474,ProduktySlužby!$A$4:$C$100,2,FALSE)*I474+IF(J474="",0,VLOOKUP(J474,ProduktySlužby!$A$4:$C$100,2,FALSE))*K474+IF(L474="",0,VLOOKUP(L474,ProduktySlužby!$A$4:$C$100,2,FALSE))*M474++IF(N474="",0,VLOOKUP(N474,ProduktySlužby!$A$4:$C$100,2,FALSE))*O474++IF(P474="",0,VLOOKUP(P474,ProduktySlužby!$A$4:$C$100,2,FALSE))*Q474)</f>
        <v/>
      </c>
      <c r="S474" s="73" t="str">
        <f>IF(R474="","",R474+R474*ProduktySlužby!$B$1)</f>
        <v/>
      </c>
      <c r="T474" s="74" t="str">
        <f>IF(B474="","",VLOOKUP(B474,Zákazníci!$A$2:$M$1000,11,FALSE)&amp;", "&amp;VLOOKUP(B474,Zákazníci!$A$2:$M$1000,12,FALSE)&amp;", "&amp;VLOOKUP(B474,Zákazníci!$A$2:$M$1000,13,FALSE))</f>
        <v/>
      </c>
    </row>
    <row r="475" spans="1:20" ht="12.75">
      <c r="A475" s="65">
        <v>474</v>
      </c>
      <c r="B475" s="66"/>
      <c r="C475" s="66"/>
      <c r="D475" s="66"/>
      <c r="E475" s="66"/>
      <c r="F475" s="67"/>
      <c r="G475" s="70" t="str">
        <f t="shared" ca="1" si="0"/>
        <v/>
      </c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73" t="str">
        <f>IF(H475="","",VLOOKUP(H475,ProduktySlužby!$A$4:$C$100,2,FALSE)*I475+IF(J475="",0,VLOOKUP(J475,ProduktySlužby!$A$4:$C$100,2,FALSE))*K475+IF(L475="",0,VLOOKUP(L475,ProduktySlužby!$A$4:$C$100,2,FALSE))*M475++IF(N475="",0,VLOOKUP(N475,ProduktySlužby!$A$4:$C$100,2,FALSE))*O475++IF(P475="",0,VLOOKUP(P475,ProduktySlužby!$A$4:$C$100,2,FALSE))*Q475)</f>
        <v/>
      </c>
      <c r="S475" s="73" t="str">
        <f>IF(R475="","",R475+R475*ProduktySlužby!$B$1)</f>
        <v/>
      </c>
      <c r="T475" s="74" t="str">
        <f>IF(B475="","",VLOOKUP(B475,Zákazníci!$A$2:$M$1000,11,FALSE)&amp;", "&amp;VLOOKUP(B475,Zákazníci!$A$2:$M$1000,12,FALSE)&amp;", "&amp;VLOOKUP(B475,Zákazníci!$A$2:$M$1000,13,FALSE))</f>
        <v/>
      </c>
    </row>
    <row r="476" spans="1:20" ht="12.75">
      <c r="A476" s="65">
        <v>475</v>
      </c>
      <c r="B476" s="66"/>
      <c r="C476" s="66"/>
      <c r="D476" s="66"/>
      <c r="E476" s="66"/>
      <c r="F476" s="67"/>
      <c r="G476" s="70" t="str">
        <f t="shared" ca="1" si="0"/>
        <v/>
      </c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73" t="str">
        <f>IF(H476="","",VLOOKUP(H476,ProduktySlužby!$A$4:$C$100,2,FALSE)*I476+IF(J476="",0,VLOOKUP(J476,ProduktySlužby!$A$4:$C$100,2,FALSE))*K476+IF(L476="",0,VLOOKUP(L476,ProduktySlužby!$A$4:$C$100,2,FALSE))*M476++IF(N476="",0,VLOOKUP(N476,ProduktySlužby!$A$4:$C$100,2,FALSE))*O476++IF(P476="",0,VLOOKUP(P476,ProduktySlužby!$A$4:$C$100,2,FALSE))*Q476)</f>
        <v/>
      </c>
      <c r="S476" s="73" t="str">
        <f>IF(R476="","",R476+R476*ProduktySlužby!$B$1)</f>
        <v/>
      </c>
      <c r="T476" s="74" t="str">
        <f>IF(B476="","",VLOOKUP(B476,Zákazníci!$A$2:$M$1000,11,FALSE)&amp;", "&amp;VLOOKUP(B476,Zákazníci!$A$2:$M$1000,12,FALSE)&amp;", "&amp;VLOOKUP(B476,Zákazníci!$A$2:$M$1000,13,FALSE))</f>
        <v/>
      </c>
    </row>
    <row r="477" spans="1:20" ht="12.75">
      <c r="A477" s="65">
        <v>476</v>
      </c>
      <c r="B477" s="66"/>
      <c r="C477" s="66"/>
      <c r="D477" s="66"/>
      <c r="E477" s="66"/>
      <c r="F477" s="67"/>
      <c r="G477" s="70" t="str">
        <f t="shared" ca="1" si="0"/>
        <v/>
      </c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73" t="str">
        <f>IF(H477="","",VLOOKUP(H477,ProduktySlužby!$A$4:$C$100,2,FALSE)*I477+IF(J477="",0,VLOOKUP(J477,ProduktySlužby!$A$4:$C$100,2,FALSE))*K477+IF(L477="",0,VLOOKUP(L477,ProduktySlužby!$A$4:$C$100,2,FALSE))*M477++IF(N477="",0,VLOOKUP(N477,ProduktySlužby!$A$4:$C$100,2,FALSE))*O477++IF(P477="",0,VLOOKUP(P477,ProduktySlužby!$A$4:$C$100,2,FALSE))*Q477)</f>
        <v/>
      </c>
      <c r="S477" s="73" t="str">
        <f>IF(R477="","",R477+R477*ProduktySlužby!$B$1)</f>
        <v/>
      </c>
      <c r="T477" s="74" t="str">
        <f>IF(B477="","",VLOOKUP(B477,Zákazníci!$A$2:$M$1000,11,FALSE)&amp;", "&amp;VLOOKUP(B477,Zákazníci!$A$2:$M$1000,12,FALSE)&amp;", "&amp;VLOOKUP(B477,Zákazníci!$A$2:$M$1000,13,FALSE))</f>
        <v/>
      </c>
    </row>
    <row r="478" spans="1:20" ht="12.75">
      <c r="A478" s="65">
        <v>477</v>
      </c>
      <c r="B478" s="66"/>
      <c r="C478" s="66"/>
      <c r="D478" s="66"/>
      <c r="E478" s="66"/>
      <c r="F478" s="67"/>
      <c r="G478" s="70" t="str">
        <f t="shared" ca="1" si="0"/>
        <v/>
      </c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73" t="str">
        <f>IF(H478="","",VLOOKUP(H478,ProduktySlužby!$A$4:$C$100,2,FALSE)*I478+IF(J478="",0,VLOOKUP(J478,ProduktySlužby!$A$4:$C$100,2,FALSE))*K478+IF(L478="",0,VLOOKUP(L478,ProduktySlužby!$A$4:$C$100,2,FALSE))*M478++IF(N478="",0,VLOOKUP(N478,ProduktySlužby!$A$4:$C$100,2,FALSE))*O478++IF(P478="",0,VLOOKUP(P478,ProduktySlužby!$A$4:$C$100,2,FALSE))*Q478)</f>
        <v/>
      </c>
      <c r="S478" s="73" t="str">
        <f>IF(R478="","",R478+R478*ProduktySlužby!$B$1)</f>
        <v/>
      </c>
      <c r="T478" s="74" t="str">
        <f>IF(B478="","",VLOOKUP(B478,Zákazníci!$A$2:$M$1000,11,FALSE)&amp;", "&amp;VLOOKUP(B478,Zákazníci!$A$2:$M$1000,12,FALSE)&amp;", "&amp;VLOOKUP(B478,Zákazníci!$A$2:$M$1000,13,FALSE))</f>
        <v/>
      </c>
    </row>
    <row r="479" spans="1:20" ht="12.75">
      <c r="A479" s="65">
        <v>478</v>
      </c>
      <c r="B479" s="66"/>
      <c r="C479" s="66"/>
      <c r="D479" s="66"/>
      <c r="E479" s="66"/>
      <c r="F479" s="67"/>
      <c r="G479" s="70" t="str">
        <f t="shared" ca="1" si="0"/>
        <v/>
      </c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73" t="str">
        <f>IF(H479="","",VLOOKUP(H479,ProduktySlužby!$A$4:$C$100,2,FALSE)*I479+IF(J479="",0,VLOOKUP(J479,ProduktySlužby!$A$4:$C$100,2,FALSE))*K479+IF(L479="",0,VLOOKUP(L479,ProduktySlužby!$A$4:$C$100,2,FALSE))*M479++IF(N479="",0,VLOOKUP(N479,ProduktySlužby!$A$4:$C$100,2,FALSE))*O479++IF(P479="",0,VLOOKUP(P479,ProduktySlužby!$A$4:$C$100,2,FALSE))*Q479)</f>
        <v/>
      </c>
      <c r="S479" s="73" t="str">
        <f>IF(R479="","",R479+R479*ProduktySlužby!$B$1)</f>
        <v/>
      </c>
      <c r="T479" s="74" t="str">
        <f>IF(B479="","",VLOOKUP(B479,Zákazníci!$A$2:$M$1000,11,FALSE)&amp;", "&amp;VLOOKUP(B479,Zákazníci!$A$2:$M$1000,12,FALSE)&amp;", "&amp;VLOOKUP(B479,Zákazníci!$A$2:$M$1000,13,FALSE))</f>
        <v/>
      </c>
    </row>
    <row r="480" spans="1:20" ht="12.75">
      <c r="A480" s="65">
        <v>479</v>
      </c>
      <c r="B480" s="66"/>
      <c r="C480" s="66"/>
      <c r="D480" s="66"/>
      <c r="E480" s="66"/>
      <c r="F480" s="67"/>
      <c r="G480" s="70" t="str">
        <f t="shared" ca="1" si="0"/>
        <v/>
      </c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73" t="str">
        <f>IF(H480="","",VLOOKUP(H480,ProduktySlužby!$A$4:$C$100,2,FALSE)*I480+IF(J480="",0,VLOOKUP(J480,ProduktySlužby!$A$4:$C$100,2,FALSE))*K480+IF(L480="",0,VLOOKUP(L480,ProduktySlužby!$A$4:$C$100,2,FALSE))*M480++IF(N480="",0,VLOOKUP(N480,ProduktySlužby!$A$4:$C$100,2,FALSE))*O480++IF(P480="",0,VLOOKUP(P480,ProduktySlužby!$A$4:$C$100,2,FALSE))*Q480)</f>
        <v/>
      </c>
      <c r="S480" s="73" t="str">
        <f>IF(R480="","",R480+R480*ProduktySlužby!$B$1)</f>
        <v/>
      </c>
      <c r="T480" s="74" t="str">
        <f>IF(B480="","",VLOOKUP(B480,Zákazníci!$A$2:$M$1000,11,FALSE)&amp;", "&amp;VLOOKUP(B480,Zákazníci!$A$2:$M$1000,12,FALSE)&amp;", "&amp;VLOOKUP(B480,Zákazníci!$A$2:$M$1000,13,FALSE))</f>
        <v/>
      </c>
    </row>
    <row r="481" spans="1:20" ht="12.75">
      <c r="A481" s="65">
        <v>480</v>
      </c>
      <c r="B481" s="66"/>
      <c r="C481" s="66"/>
      <c r="D481" s="66"/>
      <c r="E481" s="66"/>
      <c r="F481" s="67"/>
      <c r="G481" s="70" t="str">
        <f t="shared" ca="1" si="0"/>
        <v/>
      </c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73" t="str">
        <f>IF(H481="","",VLOOKUP(H481,ProduktySlužby!$A$4:$C$100,2,FALSE)*I481+IF(J481="",0,VLOOKUP(J481,ProduktySlužby!$A$4:$C$100,2,FALSE))*K481+IF(L481="",0,VLOOKUP(L481,ProduktySlužby!$A$4:$C$100,2,FALSE))*M481++IF(N481="",0,VLOOKUP(N481,ProduktySlužby!$A$4:$C$100,2,FALSE))*O481++IF(P481="",0,VLOOKUP(P481,ProduktySlužby!$A$4:$C$100,2,FALSE))*Q481)</f>
        <v/>
      </c>
      <c r="S481" s="73" t="str">
        <f>IF(R481="","",R481+R481*ProduktySlužby!$B$1)</f>
        <v/>
      </c>
      <c r="T481" s="74" t="str">
        <f>IF(B481="","",VLOOKUP(B481,Zákazníci!$A$2:$M$1000,11,FALSE)&amp;", "&amp;VLOOKUP(B481,Zákazníci!$A$2:$M$1000,12,FALSE)&amp;", "&amp;VLOOKUP(B481,Zákazníci!$A$2:$M$1000,13,FALSE))</f>
        <v/>
      </c>
    </row>
    <row r="482" spans="1:20" ht="12.75">
      <c r="A482" s="65">
        <v>481</v>
      </c>
      <c r="B482" s="66"/>
      <c r="C482" s="66"/>
      <c r="D482" s="66"/>
      <c r="E482" s="66"/>
      <c r="F482" s="67"/>
      <c r="G482" s="70" t="str">
        <f t="shared" ca="1" si="0"/>
        <v/>
      </c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73" t="str">
        <f>IF(H482="","",VLOOKUP(H482,ProduktySlužby!$A$4:$C$100,2,FALSE)*I482+IF(J482="",0,VLOOKUP(J482,ProduktySlužby!$A$4:$C$100,2,FALSE))*K482+IF(L482="",0,VLOOKUP(L482,ProduktySlužby!$A$4:$C$100,2,FALSE))*M482++IF(N482="",0,VLOOKUP(N482,ProduktySlužby!$A$4:$C$100,2,FALSE))*O482++IF(P482="",0,VLOOKUP(P482,ProduktySlužby!$A$4:$C$100,2,FALSE))*Q482)</f>
        <v/>
      </c>
      <c r="S482" s="73" t="str">
        <f>IF(R482="","",R482+R482*ProduktySlužby!$B$1)</f>
        <v/>
      </c>
      <c r="T482" s="74" t="str">
        <f>IF(B482="","",VLOOKUP(B482,Zákazníci!$A$2:$M$1000,11,FALSE)&amp;", "&amp;VLOOKUP(B482,Zákazníci!$A$2:$M$1000,12,FALSE)&amp;", "&amp;VLOOKUP(B482,Zákazníci!$A$2:$M$1000,13,FALSE))</f>
        <v/>
      </c>
    </row>
    <row r="483" spans="1:20" ht="12.75">
      <c r="A483" s="65">
        <v>482</v>
      </c>
      <c r="B483" s="66"/>
      <c r="C483" s="66"/>
      <c r="D483" s="66"/>
      <c r="E483" s="66"/>
      <c r="F483" s="67"/>
      <c r="G483" s="70" t="str">
        <f t="shared" ca="1" si="0"/>
        <v/>
      </c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73" t="str">
        <f>IF(H483="","",VLOOKUP(H483,ProduktySlužby!$A$4:$C$100,2,FALSE)*I483+IF(J483="",0,VLOOKUP(J483,ProduktySlužby!$A$4:$C$100,2,FALSE))*K483+IF(L483="",0,VLOOKUP(L483,ProduktySlužby!$A$4:$C$100,2,FALSE))*M483++IF(N483="",0,VLOOKUP(N483,ProduktySlužby!$A$4:$C$100,2,FALSE))*O483++IF(P483="",0,VLOOKUP(P483,ProduktySlužby!$A$4:$C$100,2,FALSE))*Q483)</f>
        <v/>
      </c>
      <c r="S483" s="73" t="str">
        <f>IF(R483="","",R483+R483*ProduktySlužby!$B$1)</f>
        <v/>
      </c>
      <c r="T483" s="74" t="str">
        <f>IF(B483="","",VLOOKUP(B483,Zákazníci!$A$2:$M$1000,11,FALSE)&amp;", "&amp;VLOOKUP(B483,Zákazníci!$A$2:$M$1000,12,FALSE)&amp;", "&amp;VLOOKUP(B483,Zákazníci!$A$2:$M$1000,13,FALSE))</f>
        <v/>
      </c>
    </row>
    <row r="484" spans="1:20" ht="12.75">
      <c r="A484" s="65">
        <v>483</v>
      </c>
      <c r="B484" s="66"/>
      <c r="C484" s="66"/>
      <c r="D484" s="66"/>
      <c r="E484" s="66"/>
      <c r="F484" s="67"/>
      <c r="G484" s="70" t="str">
        <f t="shared" ca="1" si="0"/>
        <v/>
      </c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73" t="str">
        <f>IF(H484="","",VLOOKUP(H484,ProduktySlužby!$A$4:$C$100,2,FALSE)*I484+IF(J484="",0,VLOOKUP(J484,ProduktySlužby!$A$4:$C$100,2,FALSE))*K484+IF(L484="",0,VLOOKUP(L484,ProduktySlužby!$A$4:$C$100,2,FALSE))*M484++IF(N484="",0,VLOOKUP(N484,ProduktySlužby!$A$4:$C$100,2,FALSE))*O484++IF(P484="",0,VLOOKUP(P484,ProduktySlužby!$A$4:$C$100,2,FALSE))*Q484)</f>
        <v/>
      </c>
      <c r="S484" s="73" t="str">
        <f>IF(R484="","",R484+R484*ProduktySlužby!$B$1)</f>
        <v/>
      </c>
      <c r="T484" s="74" t="str">
        <f>IF(B484="","",VLOOKUP(B484,Zákazníci!$A$2:$M$1000,11,FALSE)&amp;", "&amp;VLOOKUP(B484,Zákazníci!$A$2:$M$1000,12,FALSE)&amp;", "&amp;VLOOKUP(B484,Zákazníci!$A$2:$M$1000,13,FALSE))</f>
        <v/>
      </c>
    </row>
    <row r="485" spans="1:20" ht="12.75">
      <c r="A485" s="65">
        <v>484</v>
      </c>
      <c r="B485" s="66"/>
      <c r="C485" s="66"/>
      <c r="D485" s="66"/>
      <c r="E485" s="66"/>
      <c r="F485" s="67"/>
      <c r="G485" s="70" t="str">
        <f t="shared" ca="1" si="0"/>
        <v/>
      </c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73" t="str">
        <f>IF(H485="","",VLOOKUP(H485,ProduktySlužby!$A$4:$C$100,2,FALSE)*I485+IF(J485="",0,VLOOKUP(J485,ProduktySlužby!$A$4:$C$100,2,FALSE))*K485+IF(L485="",0,VLOOKUP(L485,ProduktySlužby!$A$4:$C$100,2,FALSE))*M485++IF(N485="",0,VLOOKUP(N485,ProduktySlužby!$A$4:$C$100,2,FALSE))*O485++IF(P485="",0,VLOOKUP(P485,ProduktySlužby!$A$4:$C$100,2,FALSE))*Q485)</f>
        <v/>
      </c>
      <c r="S485" s="73" t="str">
        <f>IF(R485="","",R485+R485*ProduktySlužby!$B$1)</f>
        <v/>
      </c>
      <c r="T485" s="74" t="str">
        <f>IF(B485="","",VLOOKUP(B485,Zákazníci!$A$2:$M$1000,11,FALSE)&amp;", "&amp;VLOOKUP(B485,Zákazníci!$A$2:$M$1000,12,FALSE)&amp;", "&amp;VLOOKUP(B485,Zákazníci!$A$2:$M$1000,13,FALSE))</f>
        <v/>
      </c>
    </row>
    <row r="486" spans="1:20" ht="12.75">
      <c r="A486" s="65">
        <v>485</v>
      </c>
      <c r="B486" s="66"/>
      <c r="C486" s="66"/>
      <c r="D486" s="66"/>
      <c r="E486" s="66"/>
      <c r="F486" s="67"/>
      <c r="G486" s="70" t="str">
        <f t="shared" ca="1" si="0"/>
        <v/>
      </c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73" t="str">
        <f>IF(H486="","",VLOOKUP(H486,ProduktySlužby!$A$4:$C$100,2,FALSE)*I486+IF(J486="",0,VLOOKUP(J486,ProduktySlužby!$A$4:$C$100,2,FALSE))*K486+IF(L486="",0,VLOOKUP(L486,ProduktySlužby!$A$4:$C$100,2,FALSE))*M486++IF(N486="",0,VLOOKUP(N486,ProduktySlužby!$A$4:$C$100,2,FALSE))*O486++IF(P486="",0,VLOOKUP(P486,ProduktySlužby!$A$4:$C$100,2,FALSE))*Q486)</f>
        <v/>
      </c>
      <c r="S486" s="73" t="str">
        <f>IF(R486="","",R486+R486*ProduktySlužby!$B$1)</f>
        <v/>
      </c>
      <c r="T486" s="74" t="str">
        <f>IF(B486="","",VLOOKUP(B486,Zákazníci!$A$2:$M$1000,11,FALSE)&amp;", "&amp;VLOOKUP(B486,Zákazníci!$A$2:$M$1000,12,FALSE)&amp;", "&amp;VLOOKUP(B486,Zákazníci!$A$2:$M$1000,13,FALSE))</f>
        <v/>
      </c>
    </row>
    <row r="487" spans="1:20" ht="12.75">
      <c r="A487" s="65">
        <v>486</v>
      </c>
      <c r="B487" s="66"/>
      <c r="C487" s="66"/>
      <c r="D487" s="66"/>
      <c r="E487" s="66"/>
      <c r="F487" s="67"/>
      <c r="G487" s="70" t="str">
        <f t="shared" ca="1" si="0"/>
        <v/>
      </c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73" t="str">
        <f>IF(H487="","",VLOOKUP(H487,ProduktySlužby!$A$4:$C$100,2,FALSE)*I487+IF(J487="",0,VLOOKUP(J487,ProduktySlužby!$A$4:$C$100,2,FALSE))*K487+IF(L487="",0,VLOOKUP(L487,ProduktySlužby!$A$4:$C$100,2,FALSE))*M487++IF(N487="",0,VLOOKUP(N487,ProduktySlužby!$A$4:$C$100,2,FALSE))*O487++IF(P487="",0,VLOOKUP(P487,ProduktySlužby!$A$4:$C$100,2,FALSE))*Q487)</f>
        <v/>
      </c>
      <c r="S487" s="73" t="str">
        <f>IF(R487="","",R487+R487*ProduktySlužby!$B$1)</f>
        <v/>
      </c>
      <c r="T487" s="74" t="str">
        <f>IF(B487="","",VLOOKUP(B487,Zákazníci!$A$2:$M$1000,11,FALSE)&amp;", "&amp;VLOOKUP(B487,Zákazníci!$A$2:$M$1000,12,FALSE)&amp;", "&amp;VLOOKUP(B487,Zákazníci!$A$2:$M$1000,13,FALSE))</f>
        <v/>
      </c>
    </row>
    <row r="488" spans="1:20" ht="12.75">
      <c r="A488" s="65">
        <v>487</v>
      </c>
      <c r="B488" s="66"/>
      <c r="C488" s="66"/>
      <c r="D488" s="66"/>
      <c r="E488" s="66"/>
      <c r="F488" s="67"/>
      <c r="G488" s="70" t="str">
        <f t="shared" ca="1" si="0"/>
        <v/>
      </c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73" t="str">
        <f>IF(H488="","",VLOOKUP(H488,ProduktySlužby!$A$4:$C$100,2,FALSE)*I488+IF(J488="",0,VLOOKUP(J488,ProduktySlužby!$A$4:$C$100,2,FALSE))*K488+IF(L488="",0,VLOOKUP(L488,ProduktySlužby!$A$4:$C$100,2,FALSE))*M488++IF(N488="",0,VLOOKUP(N488,ProduktySlužby!$A$4:$C$100,2,FALSE))*O488++IF(P488="",0,VLOOKUP(P488,ProduktySlužby!$A$4:$C$100,2,FALSE))*Q488)</f>
        <v/>
      </c>
      <c r="S488" s="73" t="str">
        <f>IF(R488="","",R488+R488*ProduktySlužby!$B$1)</f>
        <v/>
      </c>
      <c r="T488" s="74" t="str">
        <f>IF(B488="","",VLOOKUP(B488,Zákazníci!$A$2:$M$1000,11,FALSE)&amp;", "&amp;VLOOKUP(B488,Zákazníci!$A$2:$M$1000,12,FALSE)&amp;", "&amp;VLOOKUP(B488,Zákazníci!$A$2:$M$1000,13,FALSE))</f>
        <v/>
      </c>
    </row>
    <row r="489" spans="1:20" ht="12.75">
      <c r="A489" s="65">
        <v>488</v>
      </c>
      <c r="B489" s="66"/>
      <c r="C489" s="66"/>
      <c r="D489" s="66"/>
      <c r="E489" s="66"/>
      <c r="F489" s="67"/>
      <c r="G489" s="70" t="str">
        <f t="shared" ca="1" si="0"/>
        <v/>
      </c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73" t="str">
        <f>IF(H489="","",VLOOKUP(H489,ProduktySlužby!$A$4:$C$100,2,FALSE)*I489+IF(J489="",0,VLOOKUP(J489,ProduktySlužby!$A$4:$C$100,2,FALSE))*K489+IF(L489="",0,VLOOKUP(L489,ProduktySlužby!$A$4:$C$100,2,FALSE))*M489++IF(N489="",0,VLOOKUP(N489,ProduktySlužby!$A$4:$C$100,2,FALSE))*O489++IF(P489="",0,VLOOKUP(P489,ProduktySlužby!$A$4:$C$100,2,FALSE))*Q489)</f>
        <v/>
      </c>
      <c r="S489" s="73" t="str">
        <f>IF(R489="","",R489+R489*ProduktySlužby!$B$1)</f>
        <v/>
      </c>
      <c r="T489" s="74" t="str">
        <f>IF(B489="","",VLOOKUP(B489,Zákazníci!$A$2:$M$1000,11,FALSE)&amp;", "&amp;VLOOKUP(B489,Zákazníci!$A$2:$M$1000,12,FALSE)&amp;", "&amp;VLOOKUP(B489,Zákazníci!$A$2:$M$1000,13,FALSE))</f>
        <v/>
      </c>
    </row>
    <row r="490" spans="1:20" ht="12.75">
      <c r="A490" s="65">
        <v>489</v>
      </c>
      <c r="B490" s="66"/>
      <c r="C490" s="66"/>
      <c r="D490" s="66"/>
      <c r="E490" s="66"/>
      <c r="F490" s="67"/>
      <c r="G490" s="70" t="str">
        <f t="shared" ca="1" si="0"/>
        <v/>
      </c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73" t="str">
        <f>IF(H490="","",VLOOKUP(H490,ProduktySlužby!$A$4:$C$100,2,FALSE)*I490+IF(J490="",0,VLOOKUP(J490,ProduktySlužby!$A$4:$C$100,2,FALSE))*K490+IF(L490="",0,VLOOKUP(L490,ProduktySlužby!$A$4:$C$100,2,FALSE))*M490++IF(N490="",0,VLOOKUP(N490,ProduktySlužby!$A$4:$C$100,2,FALSE))*O490++IF(P490="",0,VLOOKUP(P490,ProduktySlužby!$A$4:$C$100,2,FALSE))*Q490)</f>
        <v/>
      </c>
      <c r="S490" s="73" t="str">
        <f>IF(R490="","",R490+R490*ProduktySlužby!$B$1)</f>
        <v/>
      </c>
      <c r="T490" s="74" t="str">
        <f>IF(B490="","",VLOOKUP(B490,Zákazníci!$A$2:$M$1000,11,FALSE)&amp;", "&amp;VLOOKUP(B490,Zákazníci!$A$2:$M$1000,12,FALSE)&amp;", "&amp;VLOOKUP(B490,Zákazníci!$A$2:$M$1000,13,FALSE))</f>
        <v/>
      </c>
    </row>
    <row r="491" spans="1:20" ht="12.75">
      <c r="A491" s="65">
        <v>490</v>
      </c>
      <c r="B491" s="66"/>
      <c r="C491" s="66"/>
      <c r="D491" s="66"/>
      <c r="E491" s="66"/>
      <c r="F491" s="67"/>
      <c r="G491" s="70" t="str">
        <f t="shared" ca="1" si="0"/>
        <v/>
      </c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73" t="str">
        <f>IF(H491="","",VLOOKUP(H491,ProduktySlužby!$A$4:$C$100,2,FALSE)*I491+IF(J491="",0,VLOOKUP(J491,ProduktySlužby!$A$4:$C$100,2,FALSE))*K491+IF(L491="",0,VLOOKUP(L491,ProduktySlužby!$A$4:$C$100,2,FALSE))*M491++IF(N491="",0,VLOOKUP(N491,ProduktySlužby!$A$4:$C$100,2,FALSE))*O491++IF(P491="",0,VLOOKUP(P491,ProduktySlužby!$A$4:$C$100,2,FALSE))*Q491)</f>
        <v/>
      </c>
      <c r="S491" s="73" t="str">
        <f>IF(R491="","",R491+R491*ProduktySlužby!$B$1)</f>
        <v/>
      </c>
      <c r="T491" s="74" t="str">
        <f>IF(B491="","",VLOOKUP(B491,Zákazníci!$A$2:$M$1000,11,FALSE)&amp;", "&amp;VLOOKUP(B491,Zákazníci!$A$2:$M$1000,12,FALSE)&amp;", "&amp;VLOOKUP(B491,Zákazníci!$A$2:$M$1000,13,FALSE))</f>
        <v/>
      </c>
    </row>
    <row r="492" spans="1:20" ht="12.75">
      <c r="A492" s="65">
        <v>491</v>
      </c>
      <c r="B492" s="66"/>
      <c r="C492" s="66"/>
      <c r="D492" s="66"/>
      <c r="E492" s="66"/>
      <c r="F492" s="67"/>
      <c r="G492" s="70" t="str">
        <f t="shared" ca="1" si="0"/>
        <v/>
      </c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73" t="str">
        <f>IF(H492="","",VLOOKUP(H492,ProduktySlužby!$A$4:$C$100,2,FALSE)*I492+IF(J492="",0,VLOOKUP(J492,ProduktySlužby!$A$4:$C$100,2,FALSE))*K492+IF(L492="",0,VLOOKUP(L492,ProduktySlužby!$A$4:$C$100,2,FALSE))*M492++IF(N492="",0,VLOOKUP(N492,ProduktySlužby!$A$4:$C$100,2,FALSE))*O492++IF(P492="",0,VLOOKUP(P492,ProduktySlužby!$A$4:$C$100,2,FALSE))*Q492)</f>
        <v/>
      </c>
      <c r="S492" s="73" t="str">
        <f>IF(R492="","",R492+R492*ProduktySlužby!$B$1)</f>
        <v/>
      </c>
      <c r="T492" s="74" t="str">
        <f>IF(B492="","",VLOOKUP(B492,Zákazníci!$A$2:$M$1000,11,FALSE)&amp;", "&amp;VLOOKUP(B492,Zákazníci!$A$2:$M$1000,12,FALSE)&amp;", "&amp;VLOOKUP(B492,Zákazníci!$A$2:$M$1000,13,FALSE))</f>
        <v/>
      </c>
    </row>
    <row r="493" spans="1:20" ht="12.75">
      <c r="A493" s="65">
        <v>492</v>
      </c>
      <c r="B493" s="66"/>
      <c r="C493" s="66"/>
      <c r="D493" s="66"/>
      <c r="E493" s="66"/>
      <c r="F493" s="67"/>
      <c r="G493" s="70" t="str">
        <f t="shared" ca="1" si="0"/>
        <v/>
      </c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73" t="str">
        <f>IF(H493="","",VLOOKUP(H493,ProduktySlužby!$A$4:$C$100,2,FALSE)*I493+IF(J493="",0,VLOOKUP(J493,ProduktySlužby!$A$4:$C$100,2,FALSE))*K493+IF(L493="",0,VLOOKUP(L493,ProduktySlužby!$A$4:$C$100,2,FALSE))*M493++IF(N493="",0,VLOOKUP(N493,ProduktySlužby!$A$4:$C$100,2,FALSE))*O493++IF(P493="",0,VLOOKUP(P493,ProduktySlužby!$A$4:$C$100,2,FALSE))*Q493)</f>
        <v/>
      </c>
      <c r="S493" s="73" t="str">
        <f>IF(R493="","",R493+R493*ProduktySlužby!$B$1)</f>
        <v/>
      </c>
      <c r="T493" s="74" t="str">
        <f>IF(B493="","",VLOOKUP(B493,Zákazníci!$A$2:$M$1000,11,FALSE)&amp;", "&amp;VLOOKUP(B493,Zákazníci!$A$2:$M$1000,12,FALSE)&amp;", "&amp;VLOOKUP(B493,Zákazníci!$A$2:$M$1000,13,FALSE))</f>
        <v/>
      </c>
    </row>
    <row r="494" spans="1:20" ht="12.75">
      <c r="A494" s="65">
        <v>493</v>
      </c>
      <c r="B494" s="66"/>
      <c r="C494" s="66"/>
      <c r="D494" s="66"/>
      <c r="E494" s="66"/>
      <c r="F494" s="67"/>
      <c r="G494" s="70" t="str">
        <f t="shared" ca="1" si="0"/>
        <v/>
      </c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73" t="str">
        <f>IF(H494="","",VLOOKUP(H494,ProduktySlužby!$A$4:$C$100,2,FALSE)*I494+IF(J494="",0,VLOOKUP(J494,ProduktySlužby!$A$4:$C$100,2,FALSE))*K494+IF(L494="",0,VLOOKUP(L494,ProduktySlužby!$A$4:$C$100,2,FALSE))*M494++IF(N494="",0,VLOOKUP(N494,ProduktySlužby!$A$4:$C$100,2,FALSE))*O494++IF(P494="",0,VLOOKUP(P494,ProduktySlužby!$A$4:$C$100,2,FALSE))*Q494)</f>
        <v/>
      </c>
      <c r="S494" s="73" t="str">
        <f>IF(R494="","",R494+R494*ProduktySlužby!$B$1)</f>
        <v/>
      </c>
      <c r="T494" s="74" t="str">
        <f>IF(B494="","",VLOOKUP(B494,Zákazníci!$A$2:$M$1000,11,FALSE)&amp;", "&amp;VLOOKUP(B494,Zákazníci!$A$2:$M$1000,12,FALSE)&amp;", "&amp;VLOOKUP(B494,Zákazníci!$A$2:$M$1000,13,FALSE))</f>
        <v/>
      </c>
    </row>
    <row r="495" spans="1:20" ht="12.75">
      <c r="A495" s="65">
        <v>494</v>
      </c>
      <c r="B495" s="66"/>
      <c r="C495" s="66"/>
      <c r="D495" s="66"/>
      <c r="E495" s="66"/>
      <c r="F495" s="67"/>
      <c r="G495" s="70" t="str">
        <f t="shared" ca="1" si="0"/>
        <v/>
      </c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73" t="str">
        <f>IF(H495="","",VLOOKUP(H495,ProduktySlužby!$A$4:$C$100,2,FALSE)*I495+IF(J495="",0,VLOOKUP(J495,ProduktySlužby!$A$4:$C$100,2,FALSE))*K495+IF(L495="",0,VLOOKUP(L495,ProduktySlužby!$A$4:$C$100,2,FALSE))*M495++IF(N495="",0,VLOOKUP(N495,ProduktySlužby!$A$4:$C$100,2,FALSE))*O495++IF(P495="",0,VLOOKUP(P495,ProduktySlužby!$A$4:$C$100,2,FALSE))*Q495)</f>
        <v/>
      </c>
      <c r="S495" s="73" t="str">
        <f>IF(R495="","",R495+R495*ProduktySlužby!$B$1)</f>
        <v/>
      </c>
      <c r="T495" s="74" t="str">
        <f>IF(B495="","",VLOOKUP(B495,Zákazníci!$A$2:$M$1000,11,FALSE)&amp;", "&amp;VLOOKUP(B495,Zákazníci!$A$2:$M$1000,12,FALSE)&amp;", "&amp;VLOOKUP(B495,Zákazníci!$A$2:$M$1000,13,FALSE))</f>
        <v/>
      </c>
    </row>
    <row r="496" spans="1:20" ht="12.75">
      <c r="A496" s="65">
        <v>495</v>
      </c>
      <c r="B496" s="66"/>
      <c r="C496" s="66"/>
      <c r="D496" s="66"/>
      <c r="E496" s="66"/>
      <c r="F496" s="67"/>
      <c r="G496" s="70" t="str">
        <f t="shared" ca="1" si="0"/>
        <v/>
      </c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73" t="str">
        <f>IF(H496="","",VLOOKUP(H496,ProduktySlužby!$A$4:$C$100,2,FALSE)*I496+IF(J496="",0,VLOOKUP(J496,ProduktySlužby!$A$4:$C$100,2,FALSE))*K496+IF(L496="",0,VLOOKUP(L496,ProduktySlužby!$A$4:$C$100,2,FALSE))*M496++IF(N496="",0,VLOOKUP(N496,ProduktySlužby!$A$4:$C$100,2,FALSE))*O496++IF(P496="",0,VLOOKUP(P496,ProduktySlužby!$A$4:$C$100,2,FALSE))*Q496)</f>
        <v/>
      </c>
      <c r="S496" s="73" t="str">
        <f>IF(R496="","",R496+R496*ProduktySlužby!$B$1)</f>
        <v/>
      </c>
      <c r="T496" s="74" t="str">
        <f>IF(B496="","",VLOOKUP(B496,Zákazníci!$A$2:$M$1000,11,FALSE)&amp;", "&amp;VLOOKUP(B496,Zákazníci!$A$2:$M$1000,12,FALSE)&amp;", "&amp;VLOOKUP(B496,Zákazníci!$A$2:$M$1000,13,FALSE))</f>
        <v/>
      </c>
    </row>
    <row r="497" spans="1:20" ht="12.75">
      <c r="A497" s="65">
        <v>496</v>
      </c>
      <c r="B497" s="66"/>
      <c r="C497" s="66"/>
      <c r="D497" s="66"/>
      <c r="E497" s="66"/>
      <c r="F497" s="67"/>
      <c r="G497" s="70" t="str">
        <f t="shared" ca="1" si="0"/>
        <v/>
      </c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73" t="str">
        <f>IF(H497="","",VLOOKUP(H497,ProduktySlužby!$A$4:$C$100,2,FALSE)*I497+IF(J497="",0,VLOOKUP(J497,ProduktySlužby!$A$4:$C$100,2,FALSE))*K497+IF(L497="",0,VLOOKUP(L497,ProduktySlužby!$A$4:$C$100,2,FALSE))*M497++IF(N497="",0,VLOOKUP(N497,ProduktySlužby!$A$4:$C$100,2,FALSE))*O497++IF(P497="",0,VLOOKUP(P497,ProduktySlužby!$A$4:$C$100,2,FALSE))*Q497)</f>
        <v/>
      </c>
      <c r="S497" s="73" t="str">
        <f>IF(R497="","",R497+R497*ProduktySlužby!$B$1)</f>
        <v/>
      </c>
      <c r="T497" s="74" t="str">
        <f>IF(B497="","",VLOOKUP(B497,Zákazníci!$A$2:$M$1000,11,FALSE)&amp;", "&amp;VLOOKUP(B497,Zákazníci!$A$2:$M$1000,12,FALSE)&amp;", "&amp;VLOOKUP(B497,Zákazníci!$A$2:$M$1000,13,FALSE))</f>
        <v/>
      </c>
    </row>
    <row r="498" spans="1:20" ht="12.75">
      <c r="A498" s="65">
        <v>497</v>
      </c>
      <c r="B498" s="66"/>
      <c r="C498" s="66"/>
      <c r="D498" s="66"/>
      <c r="E498" s="66"/>
      <c r="F498" s="67"/>
      <c r="G498" s="70" t="str">
        <f t="shared" ca="1" si="0"/>
        <v/>
      </c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73" t="str">
        <f>IF(H498="","",VLOOKUP(H498,ProduktySlužby!$A$4:$C$100,2,FALSE)*I498+IF(J498="",0,VLOOKUP(J498,ProduktySlužby!$A$4:$C$100,2,FALSE))*K498+IF(L498="",0,VLOOKUP(L498,ProduktySlužby!$A$4:$C$100,2,FALSE))*M498++IF(N498="",0,VLOOKUP(N498,ProduktySlužby!$A$4:$C$100,2,FALSE))*O498++IF(P498="",0,VLOOKUP(P498,ProduktySlužby!$A$4:$C$100,2,FALSE))*Q498)</f>
        <v/>
      </c>
      <c r="S498" s="73" t="str">
        <f>IF(R498="","",R498+R498*ProduktySlužby!$B$1)</f>
        <v/>
      </c>
      <c r="T498" s="74" t="str">
        <f>IF(B498="","",VLOOKUP(B498,Zákazníci!$A$2:$M$1000,11,FALSE)&amp;", "&amp;VLOOKUP(B498,Zákazníci!$A$2:$M$1000,12,FALSE)&amp;", "&amp;VLOOKUP(B498,Zákazníci!$A$2:$M$1000,13,FALSE))</f>
        <v/>
      </c>
    </row>
    <row r="499" spans="1:20" ht="12.75">
      <c r="A499" s="65">
        <v>498</v>
      </c>
      <c r="B499" s="66"/>
      <c r="C499" s="66"/>
      <c r="D499" s="66"/>
      <c r="E499" s="66"/>
      <c r="F499" s="67"/>
      <c r="G499" s="70" t="str">
        <f t="shared" ca="1" si="0"/>
        <v/>
      </c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73" t="str">
        <f>IF(H499="","",VLOOKUP(H499,ProduktySlužby!$A$4:$C$100,2,FALSE)*I499+IF(J499="",0,VLOOKUP(J499,ProduktySlužby!$A$4:$C$100,2,FALSE))*K499+IF(L499="",0,VLOOKUP(L499,ProduktySlužby!$A$4:$C$100,2,FALSE))*M499++IF(N499="",0,VLOOKUP(N499,ProduktySlužby!$A$4:$C$100,2,FALSE))*O499++IF(P499="",0,VLOOKUP(P499,ProduktySlužby!$A$4:$C$100,2,FALSE))*Q499)</f>
        <v/>
      </c>
      <c r="S499" s="73" t="str">
        <f>IF(R499="","",R499+R499*ProduktySlužby!$B$1)</f>
        <v/>
      </c>
      <c r="T499" s="74" t="str">
        <f>IF(B499="","",VLOOKUP(B499,Zákazníci!$A$2:$M$1000,11,FALSE)&amp;", "&amp;VLOOKUP(B499,Zákazníci!$A$2:$M$1000,12,FALSE)&amp;", "&amp;VLOOKUP(B499,Zákazníci!$A$2:$M$1000,13,FALSE))</f>
        <v/>
      </c>
    </row>
    <row r="500" spans="1:20" ht="12.75">
      <c r="A500" s="65">
        <v>499</v>
      </c>
      <c r="B500" s="66"/>
      <c r="C500" s="66"/>
      <c r="D500" s="66"/>
      <c r="E500" s="66"/>
      <c r="F500" s="67"/>
      <c r="G500" s="70" t="str">
        <f t="shared" ca="1" si="0"/>
        <v/>
      </c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73" t="str">
        <f>IF(H500="","",VLOOKUP(H500,ProduktySlužby!$A$4:$C$100,2,FALSE)*I500+IF(J500="",0,VLOOKUP(J500,ProduktySlužby!$A$4:$C$100,2,FALSE))*K500+IF(L500="",0,VLOOKUP(L500,ProduktySlužby!$A$4:$C$100,2,FALSE))*M500++IF(N500="",0,VLOOKUP(N500,ProduktySlužby!$A$4:$C$100,2,FALSE))*O500++IF(P500="",0,VLOOKUP(P500,ProduktySlužby!$A$4:$C$100,2,FALSE))*Q500)</f>
        <v/>
      </c>
      <c r="S500" s="73" t="str">
        <f>IF(R500="","",R500+R500*ProduktySlužby!$B$1)</f>
        <v/>
      </c>
      <c r="T500" s="74" t="str">
        <f>IF(B500="","",VLOOKUP(B500,Zákazníci!$A$2:$M$1000,11,FALSE)&amp;", "&amp;VLOOKUP(B500,Zákazníci!$A$2:$M$1000,12,FALSE)&amp;", "&amp;VLOOKUP(B500,Zákazníci!$A$2:$M$1000,13,FALSE))</f>
        <v/>
      </c>
    </row>
    <row r="501" spans="1:20" ht="12.75">
      <c r="A501" s="65">
        <v>500</v>
      </c>
      <c r="B501" s="66"/>
      <c r="C501" s="66"/>
      <c r="D501" s="66"/>
      <c r="E501" s="66"/>
      <c r="F501" s="67"/>
      <c r="G501" s="70" t="str">
        <f t="shared" ca="1" si="0"/>
        <v/>
      </c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73" t="str">
        <f>IF(H501="","",VLOOKUP(H501,ProduktySlužby!$A$4:$C$100,2,FALSE)*I501+IF(J501="",0,VLOOKUP(J501,ProduktySlužby!$A$4:$C$100,2,FALSE))*K501+IF(L501="",0,VLOOKUP(L501,ProduktySlužby!$A$4:$C$100,2,FALSE))*M501++IF(N501="",0,VLOOKUP(N501,ProduktySlužby!$A$4:$C$100,2,FALSE))*O501++IF(P501="",0,VLOOKUP(P501,ProduktySlužby!$A$4:$C$100,2,FALSE))*Q501)</f>
        <v/>
      </c>
      <c r="S501" s="73" t="str">
        <f>IF(R501="","",R501+R501*ProduktySlužby!$B$1)</f>
        <v/>
      </c>
      <c r="T501" s="74" t="str">
        <f>IF(B501="","",VLOOKUP(B501,Zákazníci!$A$2:$M$1000,11,FALSE)&amp;", "&amp;VLOOKUP(B501,Zákazníci!$A$2:$M$1000,12,FALSE)&amp;", "&amp;VLOOKUP(B501,Zákazníci!$A$2:$M$1000,13,FALSE))</f>
        <v/>
      </c>
    </row>
    <row r="502" spans="1:20" ht="12.75">
      <c r="A502" s="65">
        <v>501</v>
      </c>
      <c r="B502" s="66"/>
      <c r="C502" s="66"/>
      <c r="D502" s="66"/>
      <c r="E502" s="66"/>
      <c r="F502" s="67"/>
      <c r="G502" s="70" t="str">
        <f t="shared" ca="1" si="0"/>
        <v/>
      </c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73" t="str">
        <f>IF(H502="","",VLOOKUP(H502,ProduktySlužby!$A$4:$C$100,2,FALSE)*I502+IF(J502="",0,VLOOKUP(J502,ProduktySlužby!$A$4:$C$100,2,FALSE))*K502+IF(L502="",0,VLOOKUP(L502,ProduktySlužby!$A$4:$C$100,2,FALSE))*M502++IF(N502="",0,VLOOKUP(N502,ProduktySlužby!$A$4:$C$100,2,FALSE))*O502++IF(P502="",0,VLOOKUP(P502,ProduktySlužby!$A$4:$C$100,2,FALSE))*Q502)</f>
        <v/>
      </c>
      <c r="S502" s="73" t="str">
        <f>IF(R502="","",R502+R502*ProduktySlužby!$B$1)</f>
        <v/>
      </c>
      <c r="T502" s="74" t="str">
        <f>IF(B502="","",VLOOKUP(B502,Zákazníci!$A$2:$M$1000,11,FALSE)&amp;", "&amp;VLOOKUP(B502,Zákazníci!$A$2:$M$1000,12,FALSE)&amp;", "&amp;VLOOKUP(B502,Zákazníci!$A$2:$M$1000,13,FALSE))</f>
        <v/>
      </c>
    </row>
    <row r="503" spans="1:20" ht="12.75">
      <c r="A503" s="65">
        <v>502</v>
      </c>
      <c r="B503" s="66"/>
      <c r="C503" s="66"/>
      <c r="D503" s="66"/>
      <c r="E503" s="66"/>
      <c r="F503" s="67"/>
      <c r="G503" s="70" t="str">
        <f t="shared" ca="1" si="0"/>
        <v/>
      </c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73" t="str">
        <f>IF(H503="","",VLOOKUP(H503,ProduktySlužby!$A$4:$C$100,2,FALSE)*I503+IF(J503="",0,VLOOKUP(J503,ProduktySlužby!$A$4:$C$100,2,FALSE))*K503+IF(L503="",0,VLOOKUP(L503,ProduktySlužby!$A$4:$C$100,2,FALSE))*M503++IF(N503="",0,VLOOKUP(N503,ProduktySlužby!$A$4:$C$100,2,FALSE))*O503++IF(P503="",0,VLOOKUP(P503,ProduktySlužby!$A$4:$C$100,2,FALSE))*Q503)</f>
        <v/>
      </c>
      <c r="S503" s="73" t="str">
        <f>IF(R503="","",R503+R503*ProduktySlužby!$B$1)</f>
        <v/>
      </c>
      <c r="T503" s="74" t="str">
        <f>IF(B503="","",VLOOKUP(B503,Zákazníci!$A$2:$M$1000,11,FALSE)&amp;", "&amp;VLOOKUP(B503,Zákazníci!$A$2:$M$1000,12,FALSE)&amp;", "&amp;VLOOKUP(B503,Zákazníci!$A$2:$M$1000,13,FALSE))</f>
        <v/>
      </c>
    </row>
    <row r="504" spans="1:20" ht="12.75">
      <c r="A504" s="65">
        <v>503</v>
      </c>
      <c r="B504" s="66"/>
      <c r="C504" s="66"/>
      <c r="D504" s="66"/>
      <c r="E504" s="66"/>
      <c r="F504" s="67"/>
      <c r="G504" s="70" t="str">
        <f t="shared" ca="1" si="0"/>
        <v/>
      </c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73" t="str">
        <f>IF(H504="","",VLOOKUP(H504,ProduktySlužby!$A$4:$C$100,2,FALSE)*I504+IF(J504="",0,VLOOKUP(J504,ProduktySlužby!$A$4:$C$100,2,FALSE))*K504+IF(L504="",0,VLOOKUP(L504,ProduktySlužby!$A$4:$C$100,2,FALSE))*M504++IF(N504="",0,VLOOKUP(N504,ProduktySlužby!$A$4:$C$100,2,FALSE))*O504++IF(P504="",0,VLOOKUP(P504,ProduktySlužby!$A$4:$C$100,2,FALSE))*Q504)</f>
        <v/>
      </c>
      <c r="S504" s="73" t="str">
        <f>IF(R504="","",R504+R504*ProduktySlužby!$B$1)</f>
        <v/>
      </c>
      <c r="T504" s="74" t="str">
        <f>IF(B504="","",VLOOKUP(B504,Zákazníci!$A$2:$M$1000,11,FALSE)&amp;", "&amp;VLOOKUP(B504,Zákazníci!$A$2:$M$1000,12,FALSE)&amp;", "&amp;VLOOKUP(B504,Zákazníci!$A$2:$M$1000,13,FALSE))</f>
        <v/>
      </c>
    </row>
    <row r="505" spans="1:20" ht="12.75">
      <c r="A505" s="65">
        <v>504</v>
      </c>
      <c r="B505" s="66"/>
      <c r="C505" s="66"/>
      <c r="D505" s="66"/>
      <c r="E505" s="66"/>
      <c r="F505" s="67"/>
      <c r="G505" s="70" t="str">
        <f t="shared" ca="1" si="0"/>
        <v/>
      </c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73" t="str">
        <f>IF(H505="","",VLOOKUP(H505,ProduktySlužby!$A$4:$C$100,2,FALSE)*I505+IF(J505="",0,VLOOKUP(J505,ProduktySlužby!$A$4:$C$100,2,FALSE))*K505+IF(L505="",0,VLOOKUP(L505,ProduktySlužby!$A$4:$C$100,2,FALSE))*M505++IF(N505="",0,VLOOKUP(N505,ProduktySlužby!$A$4:$C$100,2,FALSE))*O505++IF(P505="",0,VLOOKUP(P505,ProduktySlužby!$A$4:$C$100,2,FALSE))*Q505)</f>
        <v/>
      </c>
      <c r="S505" s="73" t="str">
        <f>IF(R505="","",R505+R505*ProduktySlužby!$B$1)</f>
        <v/>
      </c>
      <c r="T505" s="74" t="str">
        <f>IF(B505="","",VLOOKUP(B505,Zákazníci!$A$2:$M$1000,11,FALSE)&amp;", "&amp;VLOOKUP(B505,Zákazníci!$A$2:$M$1000,12,FALSE)&amp;", "&amp;VLOOKUP(B505,Zákazníci!$A$2:$M$1000,13,FALSE))</f>
        <v/>
      </c>
    </row>
    <row r="506" spans="1:20" ht="12.75">
      <c r="A506" s="65">
        <v>505</v>
      </c>
      <c r="B506" s="66"/>
      <c r="C506" s="66"/>
      <c r="D506" s="66"/>
      <c r="E506" s="66"/>
      <c r="F506" s="67"/>
      <c r="G506" s="70" t="str">
        <f t="shared" ca="1" si="0"/>
        <v/>
      </c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73" t="str">
        <f>IF(H506="","",VLOOKUP(H506,ProduktySlužby!$A$4:$C$100,2,FALSE)*I506+IF(J506="",0,VLOOKUP(J506,ProduktySlužby!$A$4:$C$100,2,FALSE))*K506+IF(L506="",0,VLOOKUP(L506,ProduktySlužby!$A$4:$C$100,2,FALSE))*M506++IF(N506="",0,VLOOKUP(N506,ProduktySlužby!$A$4:$C$100,2,FALSE))*O506++IF(P506="",0,VLOOKUP(P506,ProduktySlužby!$A$4:$C$100,2,FALSE))*Q506)</f>
        <v/>
      </c>
      <c r="S506" s="73" t="str">
        <f>IF(R506="","",R506+R506*ProduktySlužby!$B$1)</f>
        <v/>
      </c>
      <c r="T506" s="74" t="str">
        <f>IF(B506="","",VLOOKUP(B506,Zákazníci!$A$2:$M$1000,11,FALSE)&amp;", "&amp;VLOOKUP(B506,Zákazníci!$A$2:$M$1000,12,FALSE)&amp;", "&amp;VLOOKUP(B506,Zákazníci!$A$2:$M$1000,13,FALSE))</f>
        <v/>
      </c>
    </row>
    <row r="507" spans="1:20" ht="12.75">
      <c r="A507" s="65">
        <v>506</v>
      </c>
      <c r="B507" s="66"/>
      <c r="C507" s="66"/>
      <c r="D507" s="66"/>
      <c r="E507" s="66"/>
      <c r="F507" s="67"/>
      <c r="G507" s="70" t="str">
        <f t="shared" ca="1" si="0"/>
        <v/>
      </c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73" t="str">
        <f>IF(H507="","",VLOOKUP(H507,ProduktySlužby!$A$4:$C$100,2,FALSE)*I507+IF(J507="",0,VLOOKUP(J507,ProduktySlužby!$A$4:$C$100,2,FALSE))*K507+IF(L507="",0,VLOOKUP(L507,ProduktySlužby!$A$4:$C$100,2,FALSE))*M507++IF(N507="",0,VLOOKUP(N507,ProduktySlužby!$A$4:$C$100,2,FALSE))*O507++IF(P507="",0,VLOOKUP(P507,ProduktySlužby!$A$4:$C$100,2,FALSE))*Q507)</f>
        <v/>
      </c>
      <c r="S507" s="73" t="str">
        <f>IF(R507="","",R507+R507*ProduktySlužby!$B$1)</f>
        <v/>
      </c>
      <c r="T507" s="74" t="str">
        <f>IF(B507="","",VLOOKUP(B507,Zákazníci!$A$2:$M$1000,11,FALSE)&amp;", "&amp;VLOOKUP(B507,Zákazníci!$A$2:$M$1000,12,FALSE)&amp;", "&amp;VLOOKUP(B507,Zákazníci!$A$2:$M$1000,13,FALSE))</f>
        <v/>
      </c>
    </row>
    <row r="508" spans="1:20" ht="12.75">
      <c r="A508" s="65">
        <v>507</v>
      </c>
      <c r="B508" s="66"/>
      <c r="C508" s="66"/>
      <c r="D508" s="66"/>
      <c r="E508" s="66"/>
      <c r="F508" s="67"/>
      <c r="G508" s="70" t="str">
        <f t="shared" ca="1" si="0"/>
        <v/>
      </c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73" t="str">
        <f>IF(H508="","",VLOOKUP(H508,ProduktySlužby!$A$4:$C$100,2,FALSE)*I508+IF(J508="",0,VLOOKUP(J508,ProduktySlužby!$A$4:$C$100,2,FALSE))*K508+IF(L508="",0,VLOOKUP(L508,ProduktySlužby!$A$4:$C$100,2,FALSE))*M508++IF(N508="",0,VLOOKUP(N508,ProduktySlužby!$A$4:$C$100,2,FALSE))*O508++IF(P508="",0,VLOOKUP(P508,ProduktySlužby!$A$4:$C$100,2,FALSE))*Q508)</f>
        <v/>
      </c>
      <c r="S508" s="73" t="str">
        <f>IF(R508="","",R508+R508*ProduktySlužby!$B$1)</f>
        <v/>
      </c>
      <c r="T508" s="74" t="str">
        <f>IF(B508="","",VLOOKUP(B508,Zákazníci!$A$2:$M$1000,11,FALSE)&amp;", "&amp;VLOOKUP(B508,Zákazníci!$A$2:$M$1000,12,FALSE)&amp;", "&amp;VLOOKUP(B508,Zákazníci!$A$2:$M$1000,13,FALSE))</f>
        <v/>
      </c>
    </row>
    <row r="509" spans="1:20" ht="12.75">
      <c r="A509" s="65">
        <v>508</v>
      </c>
      <c r="B509" s="66"/>
      <c r="C509" s="66"/>
      <c r="D509" s="66"/>
      <c r="E509" s="66"/>
      <c r="F509" s="67"/>
      <c r="G509" s="70" t="str">
        <f t="shared" ca="1" si="0"/>
        <v/>
      </c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73" t="str">
        <f>IF(H509="","",VLOOKUP(H509,ProduktySlužby!$A$4:$C$100,2,FALSE)*I509+IF(J509="",0,VLOOKUP(J509,ProduktySlužby!$A$4:$C$100,2,FALSE))*K509+IF(L509="",0,VLOOKUP(L509,ProduktySlužby!$A$4:$C$100,2,FALSE))*M509++IF(N509="",0,VLOOKUP(N509,ProduktySlužby!$A$4:$C$100,2,FALSE))*O509++IF(P509="",0,VLOOKUP(P509,ProduktySlužby!$A$4:$C$100,2,FALSE))*Q509)</f>
        <v/>
      </c>
      <c r="S509" s="73" t="str">
        <f>IF(R509="","",R509+R509*ProduktySlužby!$B$1)</f>
        <v/>
      </c>
      <c r="T509" s="74" t="str">
        <f>IF(B509="","",VLOOKUP(B509,Zákazníci!$A$2:$M$1000,11,FALSE)&amp;", "&amp;VLOOKUP(B509,Zákazníci!$A$2:$M$1000,12,FALSE)&amp;", "&amp;VLOOKUP(B509,Zákazníci!$A$2:$M$1000,13,FALSE))</f>
        <v/>
      </c>
    </row>
    <row r="510" spans="1:20" ht="12.75">
      <c r="A510" s="65">
        <v>509</v>
      </c>
      <c r="B510" s="66"/>
      <c r="C510" s="66"/>
      <c r="D510" s="66"/>
      <c r="E510" s="66"/>
      <c r="F510" s="67"/>
      <c r="G510" s="70" t="str">
        <f t="shared" ca="1" si="0"/>
        <v/>
      </c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73" t="str">
        <f>IF(H510="","",VLOOKUP(H510,ProduktySlužby!$A$4:$C$100,2,FALSE)*I510+IF(J510="",0,VLOOKUP(J510,ProduktySlužby!$A$4:$C$100,2,FALSE))*K510+IF(L510="",0,VLOOKUP(L510,ProduktySlužby!$A$4:$C$100,2,FALSE))*M510++IF(N510="",0,VLOOKUP(N510,ProduktySlužby!$A$4:$C$100,2,FALSE))*O510++IF(P510="",0,VLOOKUP(P510,ProduktySlužby!$A$4:$C$100,2,FALSE))*Q510)</f>
        <v/>
      </c>
      <c r="S510" s="73" t="str">
        <f>IF(R510="","",R510+R510*ProduktySlužby!$B$1)</f>
        <v/>
      </c>
      <c r="T510" s="74" t="str">
        <f>IF(B510="","",VLOOKUP(B510,Zákazníci!$A$2:$M$1000,11,FALSE)&amp;", "&amp;VLOOKUP(B510,Zákazníci!$A$2:$M$1000,12,FALSE)&amp;", "&amp;VLOOKUP(B510,Zákazníci!$A$2:$M$1000,13,FALSE))</f>
        <v/>
      </c>
    </row>
    <row r="511" spans="1:20" ht="12.75">
      <c r="A511" s="65">
        <v>510</v>
      </c>
      <c r="B511" s="66"/>
      <c r="C511" s="66"/>
      <c r="D511" s="66"/>
      <c r="E511" s="66"/>
      <c r="F511" s="67"/>
      <c r="G511" s="70" t="str">
        <f t="shared" ca="1" si="0"/>
        <v/>
      </c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73" t="str">
        <f>IF(H511="","",VLOOKUP(H511,ProduktySlužby!$A$4:$C$100,2,FALSE)*I511+IF(J511="",0,VLOOKUP(J511,ProduktySlužby!$A$4:$C$100,2,FALSE))*K511+IF(L511="",0,VLOOKUP(L511,ProduktySlužby!$A$4:$C$100,2,FALSE))*M511++IF(N511="",0,VLOOKUP(N511,ProduktySlužby!$A$4:$C$100,2,FALSE))*O511++IF(P511="",0,VLOOKUP(P511,ProduktySlužby!$A$4:$C$100,2,FALSE))*Q511)</f>
        <v/>
      </c>
      <c r="S511" s="73" t="str">
        <f>IF(R511="","",R511+R511*ProduktySlužby!$B$1)</f>
        <v/>
      </c>
      <c r="T511" s="74" t="str">
        <f>IF(B511="","",VLOOKUP(B511,Zákazníci!$A$2:$M$1000,11,FALSE)&amp;", "&amp;VLOOKUP(B511,Zákazníci!$A$2:$M$1000,12,FALSE)&amp;", "&amp;VLOOKUP(B511,Zákazníci!$A$2:$M$1000,13,FALSE))</f>
        <v/>
      </c>
    </row>
    <row r="512" spans="1:20" ht="12.75">
      <c r="A512" s="65">
        <v>511</v>
      </c>
      <c r="B512" s="66"/>
      <c r="C512" s="66"/>
      <c r="D512" s="66"/>
      <c r="E512" s="66"/>
      <c r="F512" s="67"/>
      <c r="G512" s="70" t="str">
        <f t="shared" ca="1" si="0"/>
        <v/>
      </c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73" t="str">
        <f>IF(H512="","",VLOOKUP(H512,ProduktySlužby!$A$4:$C$100,2,FALSE)*I512+IF(J512="",0,VLOOKUP(J512,ProduktySlužby!$A$4:$C$100,2,FALSE))*K512+IF(L512="",0,VLOOKUP(L512,ProduktySlužby!$A$4:$C$100,2,FALSE))*M512++IF(N512="",0,VLOOKUP(N512,ProduktySlužby!$A$4:$C$100,2,FALSE))*O512++IF(P512="",0,VLOOKUP(P512,ProduktySlužby!$A$4:$C$100,2,FALSE))*Q512)</f>
        <v/>
      </c>
      <c r="S512" s="73" t="str">
        <f>IF(R512="","",R512+R512*ProduktySlužby!$B$1)</f>
        <v/>
      </c>
      <c r="T512" s="74" t="str">
        <f>IF(B512="","",VLOOKUP(B512,Zákazníci!$A$2:$M$1000,11,FALSE)&amp;", "&amp;VLOOKUP(B512,Zákazníci!$A$2:$M$1000,12,FALSE)&amp;", "&amp;VLOOKUP(B512,Zákazníci!$A$2:$M$1000,13,FALSE))</f>
        <v/>
      </c>
    </row>
    <row r="513" spans="1:20" ht="12.75">
      <c r="A513" s="65">
        <v>512</v>
      </c>
      <c r="B513" s="66"/>
      <c r="C513" s="66"/>
      <c r="D513" s="66"/>
      <c r="E513" s="66"/>
      <c r="F513" s="67"/>
      <c r="G513" s="70" t="str">
        <f t="shared" ca="1" si="0"/>
        <v/>
      </c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73" t="str">
        <f>IF(H513="","",VLOOKUP(H513,ProduktySlužby!$A$4:$C$100,2,FALSE)*I513+IF(J513="",0,VLOOKUP(J513,ProduktySlužby!$A$4:$C$100,2,FALSE))*K513+IF(L513="",0,VLOOKUP(L513,ProduktySlužby!$A$4:$C$100,2,FALSE))*M513++IF(N513="",0,VLOOKUP(N513,ProduktySlužby!$A$4:$C$100,2,FALSE))*O513++IF(P513="",0,VLOOKUP(P513,ProduktySlužby!$A$4:$C$100,2,FALSE))*Q513)</f>
        <v/>
      </c>
      <c r="S513" s="73" t="str">
        <f>IF(R513="","",R513+R513*ProduktySlužby!$B$1)</f>
        <v/>
      </c>
      <c r="T513" s="74" t="str">
        <f>IF(B513="","",VLOOKUP(B513,Zákazníci!$A$2:$M$1000,11,FALSE)&amp;", "&amp;VLOOKUP(B513,Zákazníci!$A$2:$M$1000,12,FALSE)&amp;", "&amp;VLOOKUP(B513,Zákazníci!$A$2:$M$1000,13,FALSE))</f>
        <v/>
      </c>
    </row>
    <row r="514" spans="1:20" ht="12.75">
      <c r="A514" s="65">
        <v>513</v>
      </c>
      <c r="B514" s="66"/>
      <c r="C514" s="66"/>
      <c r="D514" s="66"/>
      <c r="E514" s="66"/>
      <c r="F514" s="67"/>
      <c r="G514" s="70" t="str">
        <f t="shared" ca="1" si="0"/>
        <v/>
      </c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73" t="str">
        <f>IF(H514="","",VLOOKUP(H514,ProduktySlužby!$A$4:$C$100,2,FALSE)*I514+IF(J514="",0,VLOOKUP(J514,ProduktySlužby!$A$4:$C$100,2,FALSE))*K514+IF(L514="",0,VLOOKUP(L514,ProduktySlužby!$A$4:$C$100,2,FALSE))*M514++IF(N514="",0,VLOOKUP(N514,ProduktySlužby!$A$4:$C$100,2,FALSE))*O514++IF(P514="",0,VLOOKUP(P514,ProduktySlužby!$A$4:$C$100,2,FALSE))*Q514)</f>
        <v/>
      </c>
      <c r="S514" s="73" t="str">
        <f>IF(R514="","",R514+R514*ProduktySlužby!$B$1)</f>
        <v/>
      </c>
      <c r="T514" s="74" t="str">
        <f>IF(B514="","",VLOOKUP(B514,Zákazníci!$A$2:$M$1000,11,FALSE)&amp;", "&amp;VLOOKUP(B514,Zákazníci!$A$2:$M$1000,12,FALSE)&amp;", "&amp;VLOOKUP(B514,Zákazníci!$A$2:$M$1000,13,FALSE))</f>
        <v/>
      </c>
    </row>
    <row r="515" spans="1:20" ht="12.75">
      <c r="A515" s="65">
        <v>514</v>
      </c>
      <c r="B515" s="66"/>
      <c r="C515" s="66"/>
      <c r="D515" s="66"/>
      <c r="E515" s="66"/>
      <c r="F515" s="67"/>
      <c r="G515" s="70" t="str">
        <f t="shared" ca="1" si="0"/>
        <v/>
      </c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73" t="str">
        <f>IF(H515="","",VLOOKUP(H515,ProduktySlužby!$A$4:$C$100,2,FALSE)*I515+IF(J515="",0,VLOOKUP(J515,ProduktySlužby!$A$4:$C$100,2,FALSE))*K515+IF(L515="",0,VLOOKUP(L515,ProduktySlužby!$A$4:$C$100,2,FALSE))*M515++IF(N515="",0,VLOOKUP(N515,ProduktySlužby!$A$4:$C$100,2,FALSE))*O515++IF(P515="",0,VLOOKUP(P515,ProduktySlužby!$A$4:$C$100,2,FALSE))*Q515)</f>
        <v/>
      </c>
      <c r="S515" s="73" t="str">
        <f>IF(R515="","",R515+R515*ProduktySlužby!$B$1)</f>
        <v/>
      </c>
      <c r="T515" s="74" t="str">
        <f>IF(B515="","",VLOOKUP(B515,Zákazníci!$A$2:$M$1000,11,FALSE)&amp;", "&amp;VLOOKUP(B515,Zákazníci!$A$2:$M$1000,12,FALSE)&amp;", "&amp;VLOOKUP(B515,Zákazníci!$A$2:$M$1000,13,FALSE))</f>
        <v/>
      </c>
    </row>
    <row r="516" spans="1:20" ht="12.75">
      <c r="A516" s="65">
        <v>515</v>
      </c>
      <c r="B516" s="66"/>
      <c r="C516" s="66"/>
      <c r="D516" s="66"/>
      <c r="E516" s="66"/>
      <c r="F516" s="67"/>
      <c r="G516" s="70" t="str">
        <f t="shared" ca="1" si="0"/>
        <v/>
      </c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73" t="str">
        <f>IF(H516="","",VLOOKUP(H516,ProduktySlužby!$A$4:$C$100,2,FALSE)*I516+IF(J516="",0,VLOOKUP(J516,ProduktySlužby!$A$4:$C$100,2,FALSE))*K516+IF(L516="",0,VLOOKUP(L516,ProduktySlužby!$A$4:$C$100,2,FALSE))*M516++IF(N516="",0,VLOOKUP(N516,ProduktySlužby!$A$4:$C$100,2,FALSE))*O516++IF(P516="",0,VLOOKUP(P516,ProduktySlužby!$A$4:$C$100,2,FALSE))*Q516)</f>
        <v/>
      </c>
      <c r="S516" s="73" t="str">
        <f>IF(R516="","",R516+R516*ProduktySlužby!$B$1)</f>
        <v/>
      </c>
      <c r="T516" s="74" t="str">
        <f>IF(B516="","",VLOOKUP(B516,Zákazníci!$A$2:$M$1000,11,FALSE)&amp;", "&amp;VLOOKUP(B516,Zákazníci!$A$2:$M$1000,12,FALSE)&amp;", "&amp;VLOOKUP(B516,Zákazníci!$A$2:$M$1000,13,FALSE))</f>
        <v/>
      </c>
    </row>
    <row r="517" spans="1:20" ht="12.75">
      <c r="A517" s="65">
        <v>516</v>
      </c>
      <c r="B517" s="66"/>
      <c r="C517" s="66"/>
      <c r="D517" s="66"/>
      <c r="E517" s="66"/>
      <c r="F517" s="67"/>
      <c r="G517" s="70" t="str">
        <f t="shared" ca="1" si="0"/>
        <v/>
      </c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73" t="str">
        <f>IF(H517="","",VLOOKUP(H517,ProduktySlužby!$A$4:$C$100,2,FALSE)*I517+IF(J517="",0,VLOOKUP(J517,ProduktySlužby!$A$4:$C$100,2,FALSE))*K517+IF(L517="",0,VLOOKUP(L517,ProduktySlužby!$A$4:$C$100,2,FALSE))*M517++IF(N517="",0,VLOOKUP(N517,ProduktySlužby!$A$4:$C$100,2,FALSE))*O517++IF(P517="",0,VLOOKUP(P517,ProduktySlužby!$A$4:$C$100,2,FALSE))*Q517)</f>
        <v/>
      </c>
      <c r="S517" s="73" t="str">
        <f>IF(R517="","",R517+R517*ProduktySlužby!$B$1)</f>
        <v/>
      </c>
      <c r="T517" s="74" t="str">
        <f>IF(B517="","",VLOOKUP(B517,Zákazníci!$A$2:$M$1000,11,FALSE)&amp;", "&amp;VLOOKUP(B517,Zákazníci!$A$2:$M$1000,12,FALSE)&amp;", "&amp;VLOOKUP(B517,Zákazníci!$A$2:$M$1000,13,FALSE))</f>
        <v/>
      </c>
    </row>
    <row r="518" spans="1:20" ht="12.75">
      <c r="A518" s="65">
        <v>517</v>
      </c>
      <c r="B518" s="66"/>
      <c r="C518" s="66"/>
      <c r="D518" s="66"/>
      <c r="E518" s="66"/>
      <c r="F518" s="67"/>
      <c r="G518" s="70" t="str">
        <f t="shared" ca="1" si="0"/>
        <v/>
      </c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73" t="str">
        <f>IF(H518="","",VLOOKUP(H518,ProduktySlužby!$A$4:$C$100,2,FALSE)*I518+IF(J518="",0,VLOOKUP(J518,ProduktySlužby!$A$4:$C$100,2,FALSE))*K518+IF(L518="",0,VLOOKUP(L518,ProduktySlužby!$A$4:$C$100,2,FALSE))*M518++IF(N518="",0,VLOOKUP(N518,ProduktySlužby!$A$4:$C$100,2,FALSE))*O518++IF(P518="",0,VLOOKUP(P518,ProduktySlužby!$A$4:$C$100,2,FALSE))*Q518)</f>
        <v/>
      </c>
      <c r="S518" s="73" t="str">
        <f>IF(R518="","",R518+R518*ProduktySlužby!$B$1)</f>
        <v/>
      </c>
      <c r="T518" s="74" t="str">
        <f>IF(B518="","",VLOOKUP(B518,Zákazníci!$A$2:$M$1000,11,FALSE)&amp;", "&amp;VLOOKUP(B518,Zákazníci!$A$2:$M$1000,12,FALSE)&amp;", "&amp;VLOOKUP(B518,Zákazníci!$A$2:$M$1000,13,FALSE))</f>
        <v/>
      </c>
    </row>
    <row r="519" spans="1:20" ht="12.75">
      <c r="A519" s="65">
        <v>518</v>
      </c>
      <c r="B519" s="66"/>
      <c r="C519" s="66"/>
      <c r="D519" s="66"/>
      <c r="E519" s="66"/>
      <c r="F519" s="67"/>
      <c r="G519" s="70" t="str">
        <f t="shared" ca="1" si="0"/>
        <v/>
      </c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73" t="str">
        <f>IF(H519="","",VLOOKUP(H519,ProduktySlužby!$A$4:$C$100,2,FALSE)*I519+IF(J519="",0,VLOOKUP(J519,ProduktySlužby!$A$4:$C$100,2,FALSE))*K519+IF(L519="",0,VLOOKUP(L519,ProduktySlužby!$A$4:$C$100,2,FALSE))*M519++IF(N519="",0,VLOOKUP(N519,ProduktySlužby!$A$4:$C$100,2,FALSE))*O519++IF(P519="",0,VLOOKUP(P519,ProduktySlužby!$A$4:$C$100,2,FALSE))*Q519)</f>
        <v/>
      </c>
      <c r="S519" s="73" t="str">
        <f>IF(R519="","",R519+R519*ProduktySlužby!$B$1)</f>
        <v/>
      </c>
      <c r="T519" s="74" t="str">
        <f>IF(B519="","",VLOOKUP(B519,Zákazníci!$A$2:$M$1000,11,FALSE)&amp;", "&amp;VLOOKUP(B519,Zákazníci!$A$2:$M$1000,12,FALSE)&amp;", "&amp;VLOOKUP(B519,Zákazníci!$A$2:$M$1000,13,FALSE))</f>
        <v/>
      </c>
    </row>
    <row r="520" spans="1:20" ht="12.75">
      <c r="A520" s="65">
        <v>519</v>
      </c>
      <c r="B520" s="66"/>
      <c r="C520" s="66"/>
      <c r="D520" s="66"/>
      <c r="E520" s="66"/>
      <c r="F520" s="67"/>
      <c r="G520" s="70" t="str">
        <f t="shared" ca="1" si="0"/>
        <v/>
      </c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73" t="str">
        <f>IF(H520="","",VLOOKUP(H520,ProduktySlužby!$A$4:$C$100,2,FALSE)*I520+IF(J520="",0,VLOOKUP(J520,ProduktySlužby!$A$4:$C$100,2,FALSE))*K520+IF(L520="",0,VLOOKUP(L520,ProduktySlužby!$A$4:$C$100,2,FALSE))*M520++IF(N520="",0,VLOOKUP(N520,ProduktySlužby!$A$4:$C$100,2,FALSE))*O520++IF(P520="",0,VLOOKUP(P520,ProduktySlužby!$A$4:$C$100,2,FALSE))*Q520)</f>
        <v/>
      </c>
      <c r="S520" s="73" t="str">
        <f>IF(R520="","",R520+R520*ProduktySlužby!$B$1)</f>
        <v/>
      </c>
      <c r="T520" s="74" t="str">
        <f>IF(B520="","",VLOOKUP(B520,Zákazníci!$A$2:$M$1000,11,FALSE)&amp;", "&amp;VLOOKUP(B520,Zákazníci!$A$2:$M$1000,12,FALSE)&amp;", "&amp;VLOOKUP(B520,Zákazníci!$A$2:$M$1000,13,FALSE))</f>
        <v/>
      </c>
    </row>
    <row r="521" spans="1:20" ht="12.75">
      <c r="A521" s="65">
        <v>520</v>
      </c>
      <c r="B521" s="66"/>
      <c r="C521" s="66"/>
      <c r="D521" s="66"/>
      <c r="E521" s="66"/>
      <c r="F521" s="67"/>
      <c r="G521" s="70" t="str">
        <f t="shared" ca="1" si="0"/>
        <v/>
      </c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73" t="str">
        <f>IF(H521="","",VLOOKUP(H521,ProduktySlužby!$A$4:$C$100,2,FALSE)*I521+IF(J521="",0,VLOOKUP(J521,ProduktySlužby!$A$4:$C$100,2,FALSE))*K521+IF(L521="",0,VLOOKUP(L521,ProduktySlužby!$A$4:$C$100,2,FALSE))*M521++IF(N521="",0,VLOOKUP(N521,ProduktySlužby!$A$4:$C$100,2,FALSE))*O521++IF(P521="",0,VLOOKUP(P521,ProduktySlužby!$A$4:$C$100,2,FALSE))*Q521)</f>
        <v/>
      </c>
      <c r="S521" s="73" t="str">
        <f>IF(R521="","",R521+R521*ProduktySlužby!$B$1)</f>
        <v/>
      </c>
      <c r="T521" s="74" t="str">
        <f>IF(B521="","",VLOOKUP(B521,Zákazníci!$A$2:$M$1000,11,FALSE)&amp;", "&amp;VLOOKUP(B521,Zákazníci!$A$2:$M$1000,12,FALSE)&amp;", "&amp;VLOOKUP(B521,Zákazníci!$A$2:$M$1000,13,FALSE))</f>
        <v/>
      </c>
    </row>
    <row r="522" spans="1:20" ht="12.75">
      <c r="A522" s="65">
        <v>521</v>
      </c>
      <c r="B522" s="66"/>
      <c r="C522" s="66"/>
      <c r="D522" s="66"/>
      <c r="E522" s="66"/>
      <c r="F522" s="67"/>
      <c r="G522" s="70" t="str">
        <f t="shared" ca="1" si="0"/>
        <v/>
      </c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73" t="str">
        <f>IF(H522="","",VLOOKUP(H522,ProduktySlužby!$A$4:$C$100,2,FALSE)*I522+IF(J522="",0,VLOOKUP(J522,ProduktySlužby!$A$4:$C$100,2,FALSE))*K522+IF(L522="",0,VLOOKUP(L522,ProduktySlužby!$A$4:$C$100,2,FALSE))*M522++IF(N522="",0,VLOOKUP(N522,ProduktySlužby!$A$4:$C$100,2,FALSE))*O522++IF(P522="",0,VLOOKUP(P522,ProduktySlužby!$A$4:$C$100,2,FALSE))*Q522)</f>
        <v/>
      </c>
      <c r="S522" s="73" t="str">
        <f>IF(R522="","",R522+R522*ProduktySlužby!$B$1)</f>
        <v/>
      </c>
      <c r="T522" s="74" t="str">
        <f>IF(B522="","",VLOOKUP(B522,Zákazníci!$A$2:$M$1000,11,FALSE)&amp;", "&amp;VLOOKUP(B522,Zákazníci!$A$2:$M$1000,12,FALSE)&amp;", "&amp;VLOOKUP(B522,Zákazníci!$A$2:$M$1000,13,FALSE))</f>
        <v/>
      </c>
    </row>
    <row r="523" spans="1:20" ht="12.75">
      <c r="A523" s="65">
        <v>522</v>
      </c>
      <c r="B523" s="66"/>
      <c r="C523" s="66"/>
      <c r="D523" s="66"/>
      <c r="E523" s="66"/>
      <c r="F523" s="67"/>
      <c r="G523" s="70" t="str">
        <f t="shared" ca="1" si="0"/>
        <v/>
      </c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73" t="str">
        <f>IF(H523="","",VLOOKUP(H523,ProduktySlužby!$A$4:$C$100,2,FALSE)*I523+IF(J523="",0,VLOOKUP(J523,ProduktySlužby!$A$4:$C$100,2,FALSE))*K523+IF(L523="",0,VLOOKUP(L523,ProduktySlužby!$A$4:$C$100,2,FALSE))*M523++IF(N523="",0,VLOOKUP(N523,ProduktySlužby!$A$4:$C$100,2,FALSE))*O523++IF(P523="",0,VLOOKUP(P523,ProduktySlužby!$A$4:$C$100,2,FALSE))*Q523)</f>
        <v/>
      </c>
      <c r="S523" s="73" t="str">
        <f>IF(R523="","",R523+R523*ProduktySlužby!$B$1)</f>
        <v/>
      </c>
      <c r="T523" s="74" t="str">
        <f>IF(B523="","",VLOOKUP(B523,Zákazníci!$A$2:$M$1000,11,FALSE)&amp;", "&amp;VLOOKUP(B523,Zákazníci!$A$2:$M$1000,12,FALSE)&amp;", "&amp;VLOOKUP(B523,Zákazníci!$A$2:$M$1000,13,FALSE))</f>
        <v/>
      </c>
    </row>
    <row r="524" spans="1:20" ht="12.75">
      <c r="A524" s="65">
        <v>523</v>
      </c>
      <c r="B524" s="66"/>
      <c r="C524" s="66"/>
      <c r="D524" s="66"/>
      <c r="E524" s="66"/>
      <c r="F524" s="67"/>
      <c r="G524" s="70" t="str">
        <f t="shared" ca="1" si="0"/>
        <v/>
      </c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73" t="str">
        <f>IF(H524="","",VLOOKUP(H524,ProduktySlužby!$A$4:$C$100,2,FALSE)*I524+IF(J524="",0,VLOOKUP(J524,ProduktySlužby!$A$4:$C$100,2,FALSE))*K524+IF(L524="",0,VLOOKUP(L524,ProduktySlužby!$A$4:$C$100,2,FALSE))*M524++IF(N524="",0,VLOOKUP(N524,ProduktySlužby!$A$4:$C$100,2,FALSE))*O524++IF(P524="",0,VLOOKUP(P524,ProduktySlužby!$A$4:$C$100,2,FALSE))*Q524)</f>
        <v/>
      </c>
      <c r="S524" s="73" t="str">
        <f>IF(R524="","",R524+R524*ProduktySlužby!$B$1)</f>
        <v/>
      </c>
      <c r="T524" s="74" t="str">
        <f>IF(B524="","",VLOOKUP(B524,Zákazníci!$A$2:$M$1000,11,FALSE)&amp;", "&amp;VLOOKUP(B524,Zákazníci!$A$2:$M$1000,12,FALSE)&amp;", "&amp;VLOOKUP(B524,Zákazníci!$A$2:$M$1000,13,FALSE))</f>
        <v/>
      </c>
    </row>
    <row r="525" spans="1:20" ht="12.75">
      <c r="A525" s="65">
        <v>524</v>
      </c>
      <c r="B525" s="66"/>
      <c r="C525" s="66"/>
      <c r="D525" s="66"/>
      <c r="E525" s="66"/>
      <c r="F525" s="67"/>
      <c r="G525" s="70" t="str">
        <f t="shared" ca="1" si="0"/>
        <v/>
      </c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73" t="str">
        <f>IF(H525="","",VLOOKUP(H525,ProduktySlužby!$A$4:$C$100,2,FALSE)*I525+IF(J525="",0,VLOOKUP(J525,ProduktySlužby!$A$4:$C$100,2,FALSE))*K525+IF(L525="",0,VLOOKUP(L525,ProduktySlužby!$A$4:$C$100,2,FALSE))*M525++IF(N525="",0,VLOOKUP(N525,ProduktySlužby!$A$4:$C$100,2,FALSE))*O525++IF(P525="",0,VLOOKUP(P525,ProduktySlužby!$A$4:$C$100,2,FALSE))*Q525)</f>
        <v/>
      </c>
      <c r="S525" s="73" t="str">
        <f>IF(R525="","",R525+R525*ProduktySlužby!$B$1)</f>
        <v/>
      </c>
      <c r="T525" s="74" t="str">
        <f>IF(B525="","",VLOOKUP(B525,Zákazníci!$A$2:$M$1000,11,FALSE)&amp;", "&amp;VLOOKUP(B525,Zákazníci!$A$2:$M$1000,12,FALSE)&amp;", "&amp;VLOOKUP(B525,Zákazníci!$A$2:$M$1000,13,FALSE))</f>
        <v/>
      </c>
    </row>
    <row r="526" spans="1:20" ht="12.75">
      <c r="A526" s="65">
        <v>525</v>
      </c>
      <c r="B526" s="66"/>
      <c r="C526" s="66"/>
      <c r="D526" s="66"/>
      <c r="E526" s="66"/>
      <c r="F526" s="67"/>
      <c r="G526" s="70" t="str">
        <f t="shared" ca="1" si="0"/>
        <v/>
      </c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73" t="str">
        <f>IF(H526="","",VLOOKUP(H526,ProduktySlužby!$A$4:$C$100,2,FALSE)*I526+IF(J526="",0,VLOOKUP(J526,ProduktySlužby!$A$4:$C$100,2,FALSE))*K526+IF(L526="",0,VLOOKUP(L526,ProduktySlužby!$A$4:$C$100,2,FALSE))*M526++IF(N526="",0,VLOOKUP(N526,ProduktySlužby!$A$4:$C$100,2,FALSE))*O526++IF(P526="",0,VLOOKUP(P526,ProduktySlužby!$A$4:$C$100,2,FALSE))*Q526)</f>
        <v/>
      </c>
      <c r="S526" s="73" t="str">
        <f>IF(R526="","",R526+R526*ProduktySlužby!$B$1)</f>
        <v/>
      </c>
      <c r="T526" s="74" t="str">
        <f>IF(B526="","",VLOOKUP(B526,Zákazníci!$A$2:$M$1000,11,FALSE)&amp;", "&amp;VLOOKUP(B526,Zákazníci!$A$2:$M$1000,12,FALSE)&amp;", "&amp;VLOOKUP(B526,Zákazníci!$A$2:$M$1000,13,FALSE))</f>
        <v/>
      </c>
    </row>
    <row r="527" spans="1:20" ht="12.75">
      <c r="A527" s="65">
        <v>526</v>
      </c>
      <c r="B527" s="66"/>
      <c r="C527" s="66"/>
      <c r="D527" s="66"/>
      <c r="E527" s="66"/>
      <c r="F527" s="67"/>
      <c r="G527" s="70" t="str">
        <f t="shared" ca="1" si="0"/>
        <v/>
      </c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73" t="str">
        <f>IF(H527="","",VLOOKUP(H527,ProduktySlužby!$A$4:$C$100,2,FALSE)*I527+IF(J527="",0,VLOOKUP(J527,ProduktySlužby!$A$4:$C$100,2,FALSE))*K527+IF(L527="",0,VLOOKUP(L527,ProduktySlužby!$A$4:$C$100,2,FALSE))*M527++IF(N527="",0,VLOOKUP(N527,ProduktySlužby!$A$4:$C$100,2,FALSE))*O527++IF(P527="",0,VLOOKUP(P527,ProduktySlužby!$A$4:$C$100,2,FALSE))*Q527)</f>
        <v/>
      </c>
      <c r="S527" s="73" t="str">
        <f>IF(R527="","",R527+R527*ProduktySlužby!$B$1)</f>
        <v/>
      </c>
      <c r="T527" s="74" t="str">
        <f>IF(B527="","",VLOOKUP(B527,Zákazníci!$A$2:$M$1000,11,FALSE)&amp;", "&amp;VLOOKUP(B527,Zákazníci!$A$2:$M$1000,12,FALSE)&amp;", "&amp;VLOOKUP(B527,Zákazníci!$A$2:$M$1000,13,FALSE))</f>
        <v/>
      </c>
    </row>
    <row r="528" spans="1:20" ht="12.75">
      <c r="A528" s="65">
        <v>527</v>
      </c>
      <c r="B528" s="66"/>
      <c r="C528" s="66"/>
      <c r="D528" s="66"/>
      <c r="E528" s="66"/>
      <c r="F528" s="67"/>
      <c r="G528" s="70" t="str">
        <f t="shared" ca="1" si="0"/>
        <v/>
      </c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73" t="str">
        <f>IF(H528="","",VLOOKUP(H528,ProduktySlužby!$A$4:$C$100,2,FALSE)*I528+IF(J528="",0,VLOOKUP(J528,ProduktySlužby!$A$4:$C$100,2,FALSE))*K528+IF(L528="",0,VLOOKUP(L528,ProduktySlužby!$A$4:$C$100,2,FALSE))*M528++IF(N528="",0,VLOOKUP(N528,ProduktySlužby!$A$4:$C$100,2,FALSE))*O528++IF(P528="",0,VLOOKUP(P528,ProduktySlužby!$A$4:$C$100,2,FALSE))*Q528)</f>
        <v/>
      </c>
      <c r="S528" s="73" t="str">
        <f>IF(R528="","",R528+R528*ProduktySlužby!$B$1)</f>
        <v/>
      </c>
      <c r="T528" s="74" t="str">
        <f>IF(B528="","",VLOOKUP(B528,Zákazníci!$A$2:$M$1000,11,FALSE)&amp;", "&amp;VLOOKUP(B528,Zákazníci!$A$2:$M$1000,12,FALSE)&amp;", "&amp;VLOOKUP(B528,Zákazníci!$A$2:$M$1000,13,FALSE))</f>
        <v/>
      </c>
    </row>
    <row r="529" spans="1:20" ht="12.75">
      <c r="A529" s="65">
        <v>528</v>
      </c>
      <c r="B529" s="66"/>
      <c r="C529" s="66"/>
      <c r="D529" s="66"/>
      <c r="E529" s="66"/>
      <c r="F529" s="67"/>
      <c r="G529" s="70" t="str">
        <f t="shared" ca="1" si="0"/>
        <v/>
      </c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73" t="str">
        <f>IF(H529="","",VLOOKUP(H529,ProduktySlužby!$A$4:$C$100,2,FALSE)*I529+IF(J529="",0,VLOOKUP(J529,ProduktySlužby!$A$4:$C$100,2,FALSE))*K529+IF(L529="",0,VLOOKUP(L529,ProduktySlužby!$A$4:$C$100,2,FALSE))*M529++IF(N529="",0,VLOOKUP(N529,ProduktySlužby!$A$4:$C$100,2,FALSE))*O529++IF(P529="",0,VLOOKUP(P529,ProduktySlužby!$A$4:$C$100,2,FALSE))*Q529)</f>
        <v/>
      </c>
      <c r="S529" s="73" t="str">
        <f>IF(R529="","",R529+R529*ProduktySlužby!$B$1)</f>
        <v/>
      </c>
      <c r="T529" s="74" t="str">
        <f>IF(B529="","",VLOOKUP(B529,Zákazníci!$A$2:$M$1000,11,FALSE)&amp;", "&amp;VLOOKUP(B529,Zákazníci!$A$2:$M$1000,12,FALSE)&amp;", "&amp;VLOOKUP(B529,Zákazníci!$A$2:$M$1000,13,FALSE))</f>
        <v/>
      </c>
    </row>
    <row r="530" spans="1:20" ht="12.75">
      <c r="A530" s="65">
        <v>529</v>
      </c>
      <c r="B530" s="66"/>
      <c r="C530" s="66"/>
      <c r="D530" s="66"/>
      <c r="E530" s="66"/>
      <c r="F530" s="67"/>
      <c r="G530" s="70" t="str">
        <f t="shared" ca="1" si="0"/>
        <v/>
      </c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73" t="str">
        <f>IF(H530="","",VLOOKUP(H530,ProduktySlužby!$A$4:$C$100,2,FALSE)*I530+IF(J530="",0,VLOOKUP(J530,ProduktySlužby!$A$4:$C$100,2,FALSE))*K530+IF(L530="",0,VLOOKUP(L530,ProduktySlužby!$A$4:$C$100,2,FALSE))*M530++IF(N530="",0,VLOOKUP(N530,ProduktySlužby!$A$4:$C$100,2,FALSE))*O530++IF(P530="",0,VLOOKUP(P530,ProduktySlužby!$A$4:$C$100,2,FALSE))*Q530)</f>
        <v/>
      </c>
      <c r="S530" s="73" t="str">
        <f>IF(R530="","",R530+R530*ProduktySlužby!$B$1)</f>
        <v/>
      </c>
      <c r="T530" s="74" t="str">
        <f>IF(B530="","",VLOOKUP(B530,Zákazníci!$A$2:$M$1000,11,FALSE)&amp;", "&amp;VLOOKUP(B530,Zákazníci!$A$2:$M$1000,12,FALSE)&amp;", "&amp;VLOOKUP(B530,Zákazníci!$A$2:$M$1000,13,FALSE))</f>
        <v/>
      </c>
    </row>
    <row r="531" spans="1:20" ht="12.75">
      <c r="A531" s="65">
        <v>530</v>
      </c>
      <c r="B531" s="66"/>
      <c r="C531" s="66"/>
      <c r="D531" s="66"/>
      <c r="E531" s="66"/>
      <c r="F531" s="67"/>
      <c r="G531" s="70" t="str">
        <f t="shared" ca="1" si="0"/>
        <v/>
      </c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73" t="str">
        <f>IF(H531="","",VLOOKUP(H531,ProduktySlužby!$A$4:$C$100,2,FALSE)*I531+IF(J531="",0,VLOOKUP(J531,ProduktySlužby!$A$4:$C$100,2,FALSE))*K531+IF(L531="",0,VLOOKUP(L531,ProduktySlužby!$A$4:$C$100,2,FALSE))*M531++IF(N531="",0,VLOOKUP(N531,ProduktySlužby!$A$4:$C$100,2,FALSE))*O531++IF(P531="",0,VLOOKUP(P531,ProduktySlužby!$A$4:$C$100,2,FALSE))*Q531)</f>
        <v/>
      </c>
      <c r="S531" s="73" t="str">
        <f>IF(R531="","",R531+R531*ProduktySlužby!$B$1)</f>
        <v/>
      </c>
      <c r="T531" s="74" t="str">
        <f>IF(B531="","",VLOOKUP(B531,Zákazníci!$A$2:$M$1000,11,FALSE)&amp;", "&amp;VLOOKUP(B531,Zákazníci!$A$2:$M$1000,12,FALSE)&amp;", "&amp;VLOOKUP(B531,Zákazníci!$A$2:$M$1000,13,FALSE))</f>
        <v/>
      </c>
    </row>
    <row r="532" spans="1:20" ht="12.75">
      <c r="A532" s="65">
        <v>531</v>
      </c>
      <c r="B532" s="66"/>
      <c r="C532" s="66"/>
      <c r="D532" s="66"/>
      <c r="E532" s="66"/>
      <c r="F532" s="67"/>
      <c r="G532" s="70" t="str">
        <f t="shared" ca="1" si="0"/>
        <v/>
      </c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73" t="str">
        <f>IF(H532="","",VLOOKUP(H532,ProduktySlužby!$A$4:$C$100,2,FALSE)*I532+IF(J532="",0,VLOOKUP(J532,ProduktySlužby!$A$4:$C$100,2,FALSE))*K532+IF(L532="",0,VLOOKUP(L532,ProduktySlužby!$A$4:$C$100,2,FALSE))*M532++IF(N532="",0,VLOOKUP(N532,ProduktySlužby!$A$4:$C$100,2,FALSE))*O532++IF(P532="",0,VLOOKUP(P532,ProduktySlužby!$A$4:$C$100,2,FALSE))*Q532)</f>
        <v/>
      </c>
      <c r="S532" s="73" t="str">
        <f>IF(R532="","",R532+R532*ProduktySlužby!$B$1)</f>
        <v/>
      </c>
      <c r="T532" s="74" t="str">
        <f>IF(B532="","",VLOOKUP(B532,Zákazníci!$A$2:$M$1000,11,FALSE)&amp;", "&amp;VLOOKUP(B532,Zákazníci!$A$2:$M$1000,12,FALSE)&amp;", "&amp;VLOOKUP(B532,Zákazníci!$A$2:$M$1000,13,FALSE))</f>
        <v/>
      </c>
    </row>
    <row r="533" spans="1:20" ht="12.75">
      <c r="A533" s="65">
        <v>532</v>
      </c>
      <c r="B533" s="66"/>
      <c r="C533" s="66"/>
      <c r="D533" s="66"/>
      <c r="E533" s="66"/>
      <c r="F533" s="67"/>
      <c r="G533" s="70" t="str">
        <f t="shared" ca="1" si="0"/>
        <v/>
      </c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73" t="str">
        <f>IF(H533="","",VLOOKUP(H533,ProduktySlužby!$A$4:$C$100,2,FALSE)*I533+IF(J533="",0,VLOOKUP(J533,ProduktySlužby!$A$4:$C$100,2,FALSE))*K533+IF(L533="",0,VLOOKUP(L533,ProduktySlužby!$A$4:$C$100,2,FALSE))*M533++IF(N533="",0,VLOOKUP(N533,ProduktySlužby!$A$4:$C$100,2,FALSE))*O533++IF(P533="",0,VLOOKUP(P533,ProduktySlužby!$A$4:$C$100,2,FALSE))*Q533)</f>
        <v/>
      </c>
      <c r="S533" s="73" t="str">
        <f>IF(R533="","",R533+R533*ProduktySlužby!$B$1)</f>
        <v/>
      </c>
      <c r="T533" s="74" t="str">
        <f>IF(B533="","",VLOOKUP(B533,Zákazníci!$A$2:$M$1000,11,FALSE)&amp;", "&amp;VLOOKUP(B533,Zákazníci!$A$2:$M$1000,12,FALSE)&amp;", "&amp;VLOOKUP(B533,Zákazníci!$A$2:$M$1000,13,FALSE))</f>
        <v/>
      </c>
    </row>
    <row r="534" spans="1:20" ht="12.75">
      <c r="A534" s="65">
        <v>533</v>
      </c>
      <c r="B534" s="66"/>
      <c r="C534" s="66"/>
      <c r="D534" s="66"/>
      <c r="E534" s="66"/>
      <c r="F534" s="67"/>
      <c r="G534" s="70" t="str">
        <f t="shared" ca="1" si="0"/>
        <v/>
      </c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73" t="str">
        <f>IF(H534="","",VLOOKUP(H534,ProduktySlužby!$A$4:$C$100,2,FALSE)*I534+IF(J534="",0,VLOOKUP(J534,ProduktySlužby!$A$4:$C$100,2,FALSE))*K534+IF(L534="",0,VLOOKUP(L534,ProduktySlužby!$A$4:$C$100,2,FALSE))*M534++IF(N534="",0,VLOOKUP(N534,ProduktySlužby!$A$4:$C$100,2,FALSE))*O534++IF(P534="",0,VLOOKUP(P534,ProduktySlužby!$A$4:$C$100,2,FALSE))*Q534)</f>
        <v/>
      </c>
      <c r="S534" s="73" t="str">
        <f>IF(R534="","",R534+R534*ProduktySlužby!$B$1)</f>
        <v/>
      </c>
      <c r="T534" s="74" t="str">
        <f>IF(B534="","",VLOOKUP(B534,Zákazníci!$A$2:$M$1000,11,FALSE)&amp;", "&amp;VLOOKUP(B534,Zákazníci!$A$2:$M$1000,12,FALSE)&amp;", "&amp;VLOOKUP(B534,Zákazníci!$A$2:$M$1000,13,FALSE))</f>
        <v/>
      </c>
    </row>
    <row r="535" spans="1:20" ht="12.75">
      <c r="A535" s="65">
        <v>534</v>
      </c>
      <c r="B535" s="66"/>
      <c r="C535" s="66"/>
      <c r="D535" s="66"/>
      <c r="E535" s="66"/>
      <c r="F535" s="67"/>
      <c r="G535" s="70" t="str">
        <f t="shared" ca="1" si="0"/>
        <v/>
      </c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73" t="str">
        <f>IF(H535="","",VLOOKUP(H535,ProduktySlužby!$A$4:$C$100,2,FALSE)*I535+IF(J535="",0,VLOOKUP(J535,ProduktySlužby!$A$4:$C$100,2,FALSE))*K535+IF(L535="",0,VLOOKUP(L535,ProduktySlužby!$A$4:$C$100,2,FALSE))*M535++IF(N535="",0,VLOOKUP(N535,ProduktySlužby!$A$4:$C$100,2,FALSE))*O535++IF(P535="",0,VLOOKUP(P535,ProduktySlužby!$A$4:$C$100,2,FALSE))*Q535)</f>
        <v/>
      </c>
      <c r="S535" s="73" t="str">
        <f>IF(R535="","",R535+R535*ProduktySlužby!$B$1)</f>
        <v/>
      </c>
      <c r="T535" s="74" t="str">
        <f>IF(B535="","",VLOOKUP(B535,Zákazníci!$A$2:$M$1000,11,FALSE)&amp;", "&amp;VLOOKUP(B535,Zákazníci!$A$2:$M$1000,12,FALSE)&amp;", "&amp;VLOOKUP(B535,Zákazníci!$A$2:$M$1000,13,FALSE))</f>
        <v/>
      </c>
    </row>
    <row r="536" spans="1:20" ht="12.75">
      <c r="A536" s="65">
        <v>535</v>
      </c>
      <c r="B536" s="66"/>
      <c r="C536" s="66"/>
      <c r="D536" s="66"/>
      <c r="E536" s="66"/>
      <c r="F536" s="67"/>
      <c r="G536" s="70" t="str">
        <f t="shared" ca="1" si="0"/>
        <v/>
      </c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73" t="str">
        <f>IF(H536="","",VLOOKUP(H536,ProduktySlužby!$A$4:$C$100,2,FALSE)*I536+IF(J536="",0,VLOOKUP(J536,ProduktySlužby!$A$4:$C$100,2,FALSE))*K536+IF(L536="",0,VLOOKUP(L536,ProduktySlužby!$A$4:$C$100,2,FALSE))*M536++IF(N536="",0,VLOOKUP(N536,ProduktySlužby!$A$4:$C$100,2,FALSE))*O536++IF(P536="",0,VLOOKUP(P536,ProduktySlužby!$A$4:$C$100,2,FALSE))*Q536)</f>
        <v/>
      </c>
      <c r="S536" s="73" t="str">
        <f>IF(R536="","",R536+R536*ProduktySlužby!$B$1)</f>
        <v/>
      </c>
      <c r="T536" s="74" t="str">
        <f>IF(B536="","",VLOOKUP(B536,Zákazníci!$A$2:$M$1000,11,FALSE)&amp;", "&amp;VLOOKUP(B536,Zákazníci!$A$2:$M$1000,12,FALSE)&amp;", "&amp;VLOOKUP(B536,Zákazníci!$A$2:$M$1000,13,FALSE))</f>
        <v/>
      </c>
    </row>
    <row r="537" spans="1:20" ht="12.75">
      <c r="A537" s="65">
        <v>536</v>
      </c>
      <c r="B537" s="66"/>
      <c r="C537" s="66"/>
      <c r="D537" s="66"/>
      <c r="E537" s="66"/>
      <c r="F537" s="67"/>
      <c r="G537" s="70" t="str">
        <f t="shared" ca="1" si="0"/>
        <v/>
      </c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73" t="str">
        <f>IF(H537="","",VLOOKUP(H537,ProduktySlužby!$A$4:$C$100,2,FALSE)*I537+IF(J537="",0,VLOOKUP(J537,ProduktySlužby!$A$4:$C$100,2,FALSE))*K537+IF(L537="",0,VLOOKUP(L537,ProduktySlužby!$A$4:$C$100,2,FALSE))*M537++IF(N537="",0,VLOOKUP(N537,ProduktySlužby!$A$4:$C$100,2,FALSE))*O537++IF(P537="",0,VLOOKUP(P537,ProduktySlužby!$A$4:$C$100,2,FALSE))*Q537)</f>
        <v/>
      </c>
      <c r="S537" s="73" t="str">
        <f>IF(R537="","",R537+R537*ProduktySlužby!$B$1)</f>
        <v/>
      </c>
      <c r="T537" s="74" t="str">
        <f>IF(B537="","",VLOOKUP(B537,Zákazníci!$A$2:$M$1000,11,FALSE)&amp;", "&amp;VLOOKUP(B537,Zákazníci!$A$2:$M$1000,12,FALSE)&amp;", "&amp;VLOOKUP(B537,Zákazníci!$A$2:$M$1000,13,FALSE))</f>
        <v/>
      </c>
    </row>
    <row r="538" spans="1:20" ht="12.75">
      <c r="A538" s="65">
        <v>537</v>
      </c>
      <c r="B538" s="66"/>
      <c r="C538" s="66"/>
      <c r="D538" s="66"/>
      <c r="E538" s="66"/>
      <c r="F538" s="67"/>
      <c r="G538" s="70" t="str">
        <f t="shared" ca="1" si="0"/>
        <v/>
      </c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73" t="str">
        <f>IF(H538="","",VLOOKUP(H538,ProduktySlužby!$A$4:$C$100,2,FALSE)*I538+IF(J538="",0,VLOOKUP(J538,ProduktySlužby!$A$4:$C$100,2,FALSE))*K538+IF(L538="",0,VLOOKUP(L538,ProduktySlužby!$A$4:$C$100,2,FALSE))*M538++IF(N538="",0,VLOOKUP(N538,ProduktySlužby!$A$4:$C$100,2,FALSE))*O538++IF(P538="",0,VLOOKUP(P538,ProduktySlužby!$A$4:$C$100,2,FALSE))*Q538)</f>
        <v/>
      </c>
      <c r="S538" s="73" t="str">
        <f>IF(R538="","",R538+R538*ProduktySlužby!$B$1)</f>
        <v/>
      </c>
      <c r="T538" s="74" t="str">
        <f>IF(B538="","",VLOOKUP(B538,Zákazníci!$A$2:$M$1000,11,FALSE)&amp;", "&amp;VLOOKUP(B538,Zákazníci!$A$2:$M$1000,12,FALSE)&amp;", "&amp;VLOOKUP(B538,Zákazníci!$A$2:$M$1000,13,FALSE))</f>
        <v/>
      </c>
    </row>
    <row r="539" spans="1:20" ht="12.75">
      <c r="A539" s="65">
        <v>538</v>
      </c>
      <c r="B539" s="66"/>
      <c r="C539" s="66"/>
      <c r="D539" s="66"/>
      <c r="E539" s="66"/>
      <c r="F539" s="67"/>
      <c r="G539" s="70" t="str">
        <f t="shared" ca="1" si="0"/>
        <v/>
      </c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73" t="str">
        <f>IF(H539="","",VLOOKUP(H539,ProduktySlužby!$A$4:$C$100,2,FALSE)*I539+IF(J539="",0,VLOOKUP(J539,ProduktySlužby!$A$4:$C$100,2,FALSE))*K539+IF(L539="",0,VLOOKUP(L539,ProduktySlužby!$A$4:$C$100,2,FALSE))*M539++IF(N539="",0,VLOOKUP(N539,ProduktySlužby!$A$4:$C$100,2,FALSE))*O539++IF(P539="",0,VLOOKUP(P539,ProduktySlužby!$A$4:$C$100,2,FALSE))*Q539)</f>
        <v/>
      </c>
      <c r="S539" s="73" t="str">
        <f>IF(R539="","",R539+R539*ProduktySlužby!$B$1)</f>
        <v/>
      </c>
      <c r="T539" s="74" t="str">
        <f>IF(B539="","",VLOOKUP(B539,Zákazníci!$A$2:$M$1000,11,FALSE)&amp;", "&amp;VLOOKUP(B539,Zákazníci!$A$2:$M$1000,12,FALSE)&amp;", "&amp;VLOOKUP(B539,Zákazníci!$A$2:$M$1000,13,FALSE))</f>
        <v/>
      </c>
    </row>
    <row r="540" spans="1:20" ht="12.75">
      <c r="A540" s="65">
        <v>539</v>
      </c>
      <c r="B540" s="66"/>
      <c r="C540" s="66"/>
      <c r="D540" s="66"/>
      <c r="E540" s="66"/>
      <c r="F540" s="67"/>
      <c r="G540" s="70" t="str">
        <f t="shared" ca="1" si="0"/>
        <v/>
      </c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73" t="str">
        <f>IF(H540="","",VLOOKUP(H540,ProduktySlužby!$A$4:$C$100,2,FALSE)*I540+IF(J540="",0,VLOOKUP(J540,ProduktySlužby!$A$4:$C$100,2,FALSE))*K540+IF(L540="",0,VLOOKUP(L540,ProduktySlužby!$A$4:$C$100,2,FALSE))*M540++IF(N540="",0,VLOOKUP(N540,ProduktySlužby!$A$4:$C$100,2,FALSE))*O540++IF(P540="",0,VLOOKUP(P540,ProduktySlužby!$A$4:$C$100,2,FALSE))*Q540)</f>
        <v/>
      </c>
      <c r="S540" s="73" t="str">
        <f>IF(R540="","",R540+R540*ProduktySlužby!$B$1)</f>
        <v/>
      </c>
      <c r="T540" s="74" t="str">
        <f>IF(B540="","",VLOOKUP(B540,Zákazníci!$A$2:$M$1000,11,FALSE)&amp;", "&amp;VLOOKUP(B540,Zákazníci!$A$2:$M$1000,12,FALSE)&amp;", "&amp;VLOOKUP(B540,Zákazníci!$A$2:$M$1000,13,FALSE))</f>
        <v/>
      </c>
    </row>
    <row r="541" spans="1:20" ht="12.75">
      <c r="A541" s="65">
        <v>540</v>
      </c>
      <c r="B541" s="66"/>
      <c r="C541" s="66"/>
      <c r="D541" s="66"/>
      <c r="E541" s="66"/>
      <c r="F541" s="67"/>
      <c r="G541" s="70" t="str">
        <f t="shared" ca="1" si="0"/>
        <v/>
      </c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73" t="str">
        <f>IF(H541="","",VLOOKUP(H541,ProduktySlužby!$A$4:$C$100,2,FALSE)*I541+IF(J541="",0,VLOOKUP(J541,ProduktySlužby!$A$4:$C$100,2,FALSE))*K541+IF(L541="",0,VLOOKUP(L541,ProduktySlužby!$A$4:$C$100,2,FALSE))*M541++IF(N541="",0,VLOOKUP(N541,ProduktySlužby!$A$4:$C$100,2,FALSE))*O541++IF(P541="",0,VLOOKUP(P541,ProduktySlužby!$A$4:$C$100,2,FALSE))*Q541)</f>
        <v/>
      </c>
      <c r="S541" s="73" t="str">
        <f>IF(R541="","",R541+R541*ProduktySlužby!$B$1)</f>
        <v/>
      </c>
      <c r="T541" s="74" t="str">
        <f>IF(B541="","",VLOOKUP(B541,Zákazníci!$A$2:$M$1000,11,FALSE)&amp;", "&amp;VLOOKUP(B541,Zákazníci!$A$2:$M$1000,12,FALSE)&amp;", "&amp;VLOOKUP(B541,Zákazníci!$A$2:$M$1000,13,FALSE))</f>
        <v/>
      </c>
    </row>
    <row r="542" spans="1:20" ht="12.75">
      <c r="A542" s="65">
        <v>541</v>
      </c>
      <c r="B542" s="66"/>
      <c r="C542" s="66"/>
      <c r="D542" s="66"/>
      <c r="E542" s="66"/>
      <c r="F542" s="67"/>
      <c r="G542" s="70" t="str">
        <f t="shared" ca="1" si="0"/>
        <v/>
      </c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73" t="str">
        <f>IF(H542="","",VLOOKUP(H542,ProduktySlužby!$A$4:$C$100,2,FALSE)*I542+IF(J542="",0,VLOOKUP(J542,ProduktySlužby!$A$4:$C$100,2,FALSE))*K542+IF(L542="",0,VLOOKUP(L542,ProduktySlužby!$A$4:$C$100,2,FALSE))*M542++IF(N542="",0,VLOOKUP(N542,ProduktySlužby!$A$4:$C$100,2,FALSE))*O542++IF(P542="",0,VLOOKUP(P542,ProduktySlužby!$A$4:$C$100,2,FALSE))*Q542)</f>
        <v/>
      </c>
      <c r="S542" s="73" t="str">
        <f>IF(R542="","",R542+R542*ProduktySlužby!$B$1)</f>
        <v/>
      </c>
      <c r="T542" s="74" t="str">
        <f>IF(B542="","",VLOOKUP(B542,Zákazníci!$A$2:$M$1000,11,FALSE)&amp;", "&amp;VLOOKUP(B542,Zákazníci!$A$2:$M$1000,12,FALSE)&amp;", "&amp;VLOOKUP(B542,Zákazníci!$A$2:$M$1000,13,FALSE))</f>
        <v/>
      </c>
    </row>
    <row r="543" spans="1:20" ht="12.75">
      <c r="A543" s="65">
        <v>542</v>
      </c>
      <c r="B543" s="66"/>
      <c r="C543" s="66"/>
      <c r="D543" s="66"/>
      <c r="E543" s="66"/>
      <c r="F543" s="67"/>
      <c r="G543" s="70" t="str">
        <f t="shared" ca="1" si="0"/>
        <v/>
      </c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73" t="str">
        <f>IF(H543="","",VLOOKUP(H543,ProduktySlužby!$A$4:$C$100,2,FALSE)*I543+IF(J543="",0,VLOOKUP(J543,ProduktySlužby!$A$4:$C$100,2,FALSE))*K543+IF(L543="",0,VLOOKUP(L543,ProduktySlužby!$A$4:$C$100,2,FALSE))*M543++IF(N543="",0,VLOOKUP(N543,ProduktySlužby!$A$4:$C$100,2,FALSE))*O543++IF(P543="",0,VLOOKUP(P543,ProduktySlužby!$A$4:$C$100,2,FALSE))*Q543)</f>
        <v/>
      </c>
      <c r="S543" s="73" t="str">
        <f>IF(R543="","",R543+R543*ProduktySlužby!$B$1)</f>
        <v/>
      </c>
      <c r="T543" s="74" t="str">
        <f>IF(B543="","",VLOOKUP(B543,Zákazníci!$A$2:$M$1000,11,FALSE)&amp;", "&amp;VLOOKUP(B543,Zákazníci!$A$2:$M$1000,12,FALSE)&amp;", "&amp;VLOOKUP(B543,Zákazníci!$A$2:$M$1000,13,FALSE))</f>
        <v/>
      </c>
    </row>
    <row r="544" spans="1:20" ht="12.75">
      <c r="A544" s="65">
        <v>543</v>
      </c>
      <c r="B544" s="66"/>
      <c r="C544" s="66"/>
      <c r="D544" s="66"/>
      <c r="E544" s="66"/>
      <c r="F544" s="67"/>
      <c r="G544" s="70" t="str">
        <f t="shared" ca="1" si="0"/>
        <v/>
      </c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73" t="str">
        <f>IF(H544="","",VLOOKUP(H544,ProduktySlužby!$A$4:$C$100,2,FALSE)*I544+IF(J544="",0,VLOOKUP(J544,ProduktySlužby!$A$4:$C$100,2,FALSE))*K544+IF(L544="",0,VLOOKUP(L544,ProduktySlužby!$A$4:$C$100,2,FALSE))*M544++IF(N544="",0,VLOOKUP(N544,ProduktySlužby!$A$4:$C$100,2,FALSE))*O544++IF(P544="",0,VLOOKUP(P544,ProduktySlužby!$A$4:$C$100,2,FALSE))*Q544)</f>
        <v/>
      </c>
      <c r="S544" s="73" t="str">
        <f>IF(R544="","",R544+R544*ProduktySlužby!$B$1)</f>
        <v/>
      </c>
      <c r="T544" s="74" t="str">
        <f>IF(B544="","",VLOOKUP(B544,Zákazníci!$A$2:$M$1000,11,FALSE)&amp;", "&amp;VLOOKUP(B544,Zákazníci!$A$2:$M$1000,12,FALSE)&amp;", "&amp;VLOOKUP(B544,Zákazníci!$A$2:$M$1000,13,FALSE))</f>
        <v/>
      </c>
    </row>
    <row r="545" spans="1:20" ht="12.75">
      <c r="A545" s="65">
        <v>544</v>
      </c>
      <c r="B545" s="66"/>
      <c r="C545" s="66"/>
      <c r="D545" s="66"/>
      <c r="E545" s="66"/>
      <c r="F545" s="67"/>
      <c r="G545" s="70" t="str">
        <f t="shared" ca="1" si="0"/>
        <v/>
      </c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73" t="str">
        <f>IF(H545="","",VLOOKUP(H545,ProduktySlužby!$A$4:$C$100,2,FALSE)*I545+IF(J545="",0,VLOOKUP(J545,ProduktySlužby!$A$4:$C$100,2,FALSE))*K545+IF(L545="",0,VLOOKUP(L545,ProduktySlužby!$A$4:$C$100,2,FALSE))*M545++IF(N545="",0,VLOOKUP(N545,ProduktySlužby!$A$4:$C$100,2,FALSE))*O545++IF(P545="",0,VLOOKUP(P545,ProduktySlužby!$A$4:$C$100,2,FALSE))*Q545)</f>
        <v/>
      </c>
      <c r="S545" s="73" t="str">
        <f>IF(R545="","",R545+R545*ProduktySlužby!$B$1)</f>
        <v/>
      </c>
      <c r="T545" s="74" t="str">
        <f>IF(B545="","",VLOOKUP(B545,Zákazníci!$A$2:$M$1000,11,FALSE)&amp;", "&amp;VLOOKUP(B545,Zákazníci!$A$2:$M$1000,12,FALSE)&amp;", "&amp;VLOOKUP(B545,Zákazníci!$A$2:$M$1000,13,FALSE))</f>
        <v/>
      </c>
    </row>
    <row r="546" spans="1:20" ht="12.75">
      <c r="A546" s="65">
        <v>545</v>
      </c>
      <c r="B546" s="66"/>
      <c r="C546" s="66"/>
      <c r="D546" s="66"/>
      <c r="E546" s="66"/>
      <c r="F546" s="67"/>
      <c r="G546" s="70" t="str">
        <f t="shared" ca="1" si="0"/>
        <v/>
      </c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73" t="str">
        <f>IF(H546="","",VLOOKUP(H546,ProduktySlužby!$A$4:$C$100,2,FALSE)*I546+IF(J546="",0,VLOOKUP(J546,ProduktySlužby!$A$4:$C$100,2,FALSE))*K546+IF(L546="",0,VLOOKUP(L546,ProduktySlužby!$A$4:$C$100,2,FALSE))*M546++IF(N546="",0,VLOOKUP(N546,ProduktySlužby!$A$4:$C$100,2,FALSE))*O546++IF(P546="",0,VLOOKUP(P546,ProduktySlužby!$A$4:$C$100,2,FALSE))*Q546)</f>
        <v/>
      </c>
      <c r="S546" s="73" t="str">
        <f>IF(R546="","",R546+R546*ProduktySlužby!$B$1)</f>
        <v/>
      </c>
      <c r="T546" s="74" t="str">
        <f>IF(B546="","",VLOOKUP(B546,Zákazníci!$A$2:$M$1000,11,FALSE)&amp;", "&amp;VLOOKUP(B546,Zákazníci!$A$2:$M$1000,12,FALSE)&amp;", "&amp;VLOOKUP(B546,Zákazníci!$A$2:$M$1000,13,FALSE))</f>
        <v/>
      </c>
    </row>
    <row r="547" spans="1:20" ht="12.75">
      <c r="A547" s="65">
        <v>546</v>
      </c>
      <c r="B547" s="66"/>
      <c r="C547" s="66"/>
      <c r="D547" s="66"/>
      <c r="E547" s="66"/>
      <c r="F547" s="67"/>
      <c r="G547" s="70" t="str">
        <f t="shared" ca="1" si="0"/>
        <v/>
      </c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73" t="str">
        <f>IF(H547="","",VLOOKUP(H547,ProduktySlužby!$A$4:$C$100,2,FALSE)*I547+IF(J547="",0,VLOOKUP(J547,ProduktySlužby!$A$4:$C$100,2,FALSE))*K547+IF(L547="",0,VLOOKUP(L547,ProduktySlužby!$A$4:$C$100,2,FALSE))*M547++IF(N547="",0,VLOOKUP(N547,ProduktySlužby!$A$4:$C$100,2,FALSE))*O547++IF(P547="",0,VLOOKUP(P547,ProduktySlužby!$A$4:$C$100,2,FALSE))*Q547)</f>
        <v/>
      </c>
      <c r="S547" s="73" t="str">
        <f>IF(R547="","",R547+R547*ProduktySlužby!$B$1)</f>
        <v/>
      </c>
      <c r="T547" s="74" t="str">
        <f>IF(B547="","",VLOOKUP(B547,Zákazníci!$A$2:$M$1000,11,FALSE)&amp;", "&amp;VLOOKUP(B547,Zákazníci!$A$2:$M$1000,12,FALSE)&amp;", "&amp;VLOOKUP(B547,Zákazníci!$A$2:$M$1000,13,FALSE))</f>
        <v/>
      </c>
    </row>
    <row r="548" spans="1:20" ht="12.75">
      <c r="A548" s="65">
        <v>547</v>
      </c>
      <c r="B548" s="66"/>
      <c r="C548" s="66"/>
      <c r="D548" s="66"/>
      <c r="E548" s="66"/>
      <c r="F548" s="67"/>
      <c r="G548" s="70" t="str">
        <f t="shared" ca="1" si="0"/>
        <v/>
      </c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73" t="str">
        <f>IF(H548="","",VLOOKUP(H548,ProduktySlužby!$A$4:$C$100,2,FALSE)*I548+IF(J548="",0,VLOOKUP(J548,ProduktySlužby!$A$4:$C$100,2,FALSE))*K548+IF(L548="",0,VLOOKUP(L548,ProduktySlužby!$A$4:$C$100,2,FALSE))*M548++IF(N548="",0,VLOOKUP(N548,ProduktySlužby!$A$4:$C$100,2,FALSE))*O548++IF(P548="",0,VLOOKUP(P548,ProduktySlužby!$A$4:$C$100,2,FALSE))*Q548)</f>
        <v/>
      </c>
      <c r="S548" s="73" t="str">
        <f>IF(R548="","",R548+R548*ProduktySlužby!$B$1)</f>
        <v/>
      </c>
      <c r="T548" s="74" t="str">
        <f>IF(B548="","",VLOOKUP(B548,Zákazníci!$A$2:$M$1000,11,FALSE)&amp;", "&amp;VLOOKUP(B548,Zákazníci!$A$2:$M$1000,12,FALSE)&amp;", "&amp;VLOOKUP(B548,Zákazníci!$A$2:$M$1000,13,FALSE))</f>
        <v/>
      </c>
    </row>
    <row r="549" spans="1:20" ht="12.75">
      <c r="A549" s="65">
        <v>548</v>
      </c>
      <c r="B549" s="66"/>
      <c r="C549" s="66"/>
      <c r="D549" s="66"/>
      <c r="E549" s="66"/>
      <c r="F549" s="67"/>
      <c r="G549" s="70" t="str">
        <f t="shared" ca="1" si="0"/>
        <v/>
      </c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73" t="str">
        <f>IF(H549="","",VLOOKUP(H549,ProduktySlužby!$A$4:$C$100,2,FALSE)*I549+IF(J549="",0,VLOOKUP(J549,ProduktySlužby!$A$4:$C$100,2,FALSE))*K549+IF(L549="",0,VLOOKUP(L549,ProduktySlužby!$A$4:$C$100,2,FALSE))*M549++IF(N549="",0,VLOOKUP(N549,ProduktySlužby!$A$4:$C$100,2,FALSE))*O549++IF(P549="",0,VLOOKUP(P549,ProduktySlužby!$A$4:$C$100,2,FALSE))*Q549)</f>
        <v/>
      </c>
      <c r="S549" s="73" t="str">
        <f>IF(R549="","",R549+R549*ProduktySlužby!$B$1)</f>
        <v/>
      </c>
      <c r="T549" s="74" t="str">
        <f>IF(B549="","",VLOOKUP(B549,Zákazníci!$A$2:$M$1000,11,FALSE)&amp;", "&amp;VLOOKUP(B549,Zákazníci!$A$2:$M$1000,12,FALSE)&amp;", "&amp;VLOOKUP(B549,Zákazníci!$A$2:$M$1000,13,FALSE))</f>
        <v/>
      </c>
    </row>
    <row r="550" spans="1:20" ht="12.75">
      <c r="A550" s="65">
        <v>549</v>
      </c>
      <c r="B550" s="66"/>
      <c r="C550" s="66"/>
      <c r="D550" s="66"/>
      <c r="E550" s="66"/>
      <c r="F550" s="67"/>
      <c r="G550" s="70" t="str">
        <f t="shared" ca="1" si="0"/>
        <v/>
      </c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73" t="str">
        <f>IF(H550="","",VLOOKUP(H550,ProduktySlužby!$A$4:$C$100,2,FALSE)*I550+IF(J550="",0,VLOOKUP(J550,ProduktySlužby!$A$4:$C$100,2,FALSE))*K550+IF(L550="",0,VLOOKUP(L550,ProduktySlužby!$A$4:$C$100,2,FALSE))*M550++IF(N550="",0,VLOOKUP(N550,ProduktySlužby!$A$4:$C$100,2,FALSE))*O550++IF(P550="",0,VLOOKUP(P550,ProduktySlužby!$A$4:$C$100,2,FALSE))*Q550)</f>
        <v/>
      </c>
      <c r="S550" s="73" t="str">
        <f>IF(R550="","",R550+R550*ProduktySlužby!$B$1)</f>
        <v/>
      </c>
      <c r="T550" s="74" t="str">
        <f>IF(B550="","",VLOOKUP(B550,Zákazníci!$A$2:$M$1000,11,FALSE)&amp;", "&amp;VLOOKUP(B550,Zákazníci!$A$2:$M$1000,12,FALSE)&amp;", "&amp;VLOOKUP(B550,Zákazníci!$A$2:$M$1000,13,FALSE))</f>
        <v/>
      </c>
    </row>
    <row r="551" spans="1:20" ht="12.75">
      <c r="A551" s="65">
        <v>550</v>
      </c>
      <c r="B551" s="66"/>
      <c r="C551" s="66"/>
      <c r="D551" s="66"/>
      <c r="E551" s="66"/>
      <c r="F551" s="67"/>
      <c r="G551" s="70" t="str">
        <f t="shared" ca="1" si="0"/>
        <v/>
      </c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73" t="str">
        <f>IF(H551="","",VLOOKUP(H551,ProduktySlužby!$A$4:$C$100,2,FALSE)*I551+IF(J551="",0,VLOOKUP(J551,ProduktySlužby!$A$4:$C$100,2,FALSE))*K551+IF(L551="",0,VLOOKUP(L551,ProduktySlužby!$A$4:$C$100,2,FALSE))*M551++IF(N551="",0,VLOOKUP(N551,ProduktySlužby!$A$4:$C$100,2,FALSE))*O551++IF(P551="",0,VLOOKUP(P551,ProduktySlužby!$A$4:$C$100,2,FALSE))*Q551)</f>
        <v/>
      </c>
      <c r="S551" s="73" t="str">
        <f>IF(R551="","",R551+R551*ProduktySlužby!$B$1)</f>
        <v/>
      </c>
      <c r="T551" s="74" t="str">
        <f>IF(B551="","",VLOOKUP(B551,Zákazníci!$A$2:$M$1000,11,FALSE)&amp;", "&amp;VLOOKUP(B551,Zákazníci!$A$2:$M$1000,12,FALSE)&amp;", "&amp;VLOOKUP(B551,Zákazníci!$A$2:$M$1000,13,FALSE))</f>
        <v/>
      </c>
    </row>
    <row r="552" spans="1:20" ht="12.75">
      <c r="A552" s="65">
        <v>551</v>
      </c>
      <c r="B552" s="66"/>
      <c r="C552" s="66"/>
      <c r="D552" s="66"/>
      <c r="E552" s="66"/>
      <c r="F552" s="67"/>
      <c r="G552" s="70" t="str">
        <f t="shared" ca="1" si="0"/>
        <v/>
      </c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73" t="str">
        <f>IF(H552="","",VLOOKUP(H552,ProduktySlužby!$A$4:$C$100,2,FALSE)*I552+IF(J552="",0,VLOOKUP(J552,ProduktySlužby!$A$4:$C$100,2,FALSE))*K552+IF(L552="",0,VLOOKUP(L552,ProduktySlužby!$A$4:$C$100,2,FALSE))*M552++IF(N552="",0,VLOOKUP(N552,ProduktySlužby!$A$4:$C$100,2,FALSE))*O552++IF(P552="",0,VLOOKUP(P552,ProduktySlužby!$A$4:$C$100,2,FALSE))*Q552)</f>
        <v/>
      </c>
      <c r="S552" s="73" t="str">
        <f>IF(R552="","",R552+R552*ProduktySlužby!$B$1)</f>
        <v/>
      </c>
      <c r="T552" s="74" t="str">
        <f>IF(B552="","",VLOOKUP(B552,Zákazníci!$A$2:$M$1000,11,FALSE)&amp;", "&amp;VLOOKUP(B552,Zákazníci!$A$2:$M$1000,12,FALSE)&amp;", "&amp;VLOOKUP(B552,Zákazníci!$A$2:$M$1000,13,FALSE))</f>
        <v/>
      </c>
    </row>
    <row r="553" spans="1:20" ht="12.75">
      <c r="A553" s="65">
        <v>552</v>
      </c>
      <c r="B553" s="66"/>
      <c r="C553" s="66"/>
      <c r="D553" s="66"/>
      <c r="E553" s="66"/>
      <c r="F553" s="67"/>
      <c r="G553" s="70" t="str">
        <f t="shared" ca="1" si="0"/>
        <v/>
      </c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73" t="str">
        <f>IF(H553="","",VLOOKUP(H553,ProduktySlužby!$A$4:$C$100,2,FALSE)*I553+IF(J553="",0,VLOOKUP(J553,ProduktySlužby!$A$4:$C$100,2,FALSE))*K553+IF(L553="",0,VLOOKUP(L553,ProduktySlužby!$A$4:$C$100,2,FALSE))*M553++IF(N553="",0,VLOOKUP(N553,ProduktySlužby!$A$4:$C$100,2,FALSE))*O553++IF(P553="",0,VLOOKUP(P553,ProduktySlužby!$A$4:$C$100,2,FALSE))*Q553)</f>
        <v/>
      </c>
      <c r="S553" s="73" t="str">
        <f>IF(R553="","",R553+R553*ProduktySlužby!$B$1)</f>
        <v/>
      </c>
      <c r="T553" s="74" t="str">
        <f>IF(B553="","",VLOOKUP(B553,Zákazníci!$A$2:$M$1000,11,FALSE)&amp;", "&amp;VLOOKUP(B553,Zákazníci!$A$2:$M$1000,12,FALSE)&amp;", "&amp;VLOOKUP(B553,Zákazníci!$A$2:$M$1000,13,FALSE))</f>
        <v/>
      </c>
    </row>
    <row r="554" spans="1:20" ht="12.75">
      <c r="A554" s="65">
        <v>553</v>
      </c>
      <c r="B554" s="66"/>
      <c r="C554" s="66"/>
      <c r="D554" s="66"/>
      <c r="E554" s="66"/>
      <c r="F554" s="67"/>
      <c r="G554" s="70" t="str">
        <f t="shared" ca="1" si="0"/>
        <v/>
      </c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73" t="str">
        <f>IF(H554="","",VLOOKUP(H554,ProduktySlužby!$A$4:$C$100,2,FALSE)*I554+IF(J554="",0,VLOOKUP(J554,ProduktySlužby!$A$4:$C$100,2,FALSE))*K554+IF(L554="",0,VLOOKUP(L554,ProduktySlužby!$A$4:$C$100,2,FALSE))*M554++IF(N554="",0,VLOOKUP(N554,ProduktySlužby!$A$4:$C$100,2,FALSE))*O554++IF(P554="",0,VLOOKUP(P554,ProduktySlužby!$A$4:$C$100,2,FALSE))*Q554)</f>
        <v/>
      </c>
      <c r="S554" s="73" t="str">
        <f>IF(R554="","",R554+R554*ProduktySlužby!$B$1)</f>
        <v/>
      </c>
      <c r="T554" s="74" t="str">
        <f>IF(B554="","",VLOOKUP(B554,Zákazníci!$A$2:$M$1000,11,FALSE)&amp;", "&amp;VLOOKUP(B554,Zákazníci!$A$2:$M$1000,12,FALSE)&amp;", "&amp;VLOOKUP(B554,Zákazníci!$A$2:$M$1000,13,FALSE))</f>
        <v/>
      </c>
    </row>
    <row r="555" spans="1:20" ht="12.75">
      <c r="A555" s="65">
        <v>554</v>
      </c>
      <c r="B555" s="66"/>
      <c r="C555" s="66"/>
      <c r="D555" s="66"/>
      <c r="E555" s="66"/>
      <c r="F555" s="67"/>
      <c r="G555" s="70" t="str">
        <f t="shared" ca="1" si="0"/>
        <v/>
      </c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73" t="str">
        <f>IF(H555="","",VLOOKUP(H555,ProduktySlužby!$A$4:$C$100,2,FALSE)*I555+IF(J555="",0,VLOOKUP(J555,ProduktySlužby!$A$4:$C$100,2,FALSE))*K555+IF(L555="",0,VLOOKUP(L555,ProduktySlužby!$A$4:$C$100,2,FALSE))*M555++IF(N555="",0,VLOOKUP(N555,ProduktySlužby!$A$4:$C$100,2,FALSE))*O555++IF(P555="",0,VLOOKUP(P555,ProduktySlužby!$A$4:$C$100,2,FALSE))*Q555)</f>
        <v/>
      </c>
      <c r="S555" s="73" t="str">
        <f>IF(R555="","",R555+R555*ProduktySlužby!$B$1)</f>
        <v/>
      </c>
      <c r="T555" s="74" t="str">
        <f>IF(B555="","",VLOOKUP(B555,Zákazníci!$A$2:$M$1000,11,FALSE)&amp;", "&amp;VLOOKUP(B555,Zákazníci!$A$2:$M$1000,12,FALSE)&amp;", "&amp;VLOOKUP(B555,Zákazníci!$A$2:$M$1000,13,FALSE))</f>
        <v/>
      </c>
    </row>
    <row r="556" spans="1:20" ht="12.75">
      <c r="A556" s="65">
        <v>555</v>
      </c>
      <c r="B556" s="66"/>
      <c r="C556" s="66"/>
      <c r="D556" s="66"/>
      <c r="E556" s="66"/>
      <c r="F556" s="67"/>
      <c r="G556" s="70" t="str">
        <f t="shared" ca="1" si="0"/>
        <v/>
      </c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73" t="str">
        <f>IF(H556="","",VLOOKUP(H556,ProduktySlužby!$A$4:$C$100,2,FALSE)*I556+IF(J556="",0,VLOOKUP(J556,ProduktySlužby!$A$4:$C$100,2,FALSE))*K556+IF(L556="",0,VLOOKUP(L556,ProduktySlužby!$A$4:$C$100,2,FALSE))*M556++IF(N556="",0,VLOOKUP(N556,ProduktySlužby!$A$4:$C$100,2,FALSE))*O556++IF(P556="",0,VLOOKUP(P556,ProduktySlužby!$A$4:$C$100,2,FALSE))*Q556)</f>
        <v/>
      </c>
      <c r="S556" s="73" t="str">
        <f>IF(R556="","",R556+R556*ProduktySlužby!$B$1)</f>
        <v/>
      </c>
      <c r="T556" s="74" t="str">
        <f>IF(B556="","",VLOOKUP(B556,Zákazníci!$A$2:$M$1000,11,FALSE)&amp;", "&amp;VLOOKUP(B556,Zákazníci!$A$2:$M$1000,12,FALSE)&amp;", "&amp;VLOOKUP(B556,Zákazníci!$A$2:$M$1000,13,FALSE))</f>
        <v/>
      </c>
    </row>
    <row r="557" spans="1:20" ht="12.75">
      <c r="A557" s="65">
        <v>556</v>
      </c>
      <c r="B557" s="66"/>
      <c r="C557" s="66"/>
      <c r="D557" s="66"/>
      <c r="E557" s="66"/>
      <c r="F557" s="67"/>
      <c r="G557" s="70" t="str">
        <f t="shared" ca="1" si="0"/>
        <v/>
      </c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73" t="str">
        <f>IF(H557="","",VLOOKUP(H557,ProduktySlužby!$A$4:$C$100,2,FALSE)*I557+IF(J557="",0,VLOOKUP(J557,ProduktySlužby!$A$4:$C$100,2,FALSE))*K557+IF(L557="",0,VLOOKUP(L557,ProduktySlužby!$A$4:$C$100,2,FALSE))*M557++IF(N557="",0,VLOOKUP(N557,ProduktySlužby!$A$4:$C$100,2,FALSE))*O557++IF(P557="",0,VLOOKUP(P557,ProduktySlužby!$A$4:$C$100,2,FALSE))*Q557)</f>
        <v/>
      </c>
      <c r="S557" s="73" t="str">
        <f>IF(R557="","",R557+R557*ProduktySlužby!$B$1)</f>
        <v/>
      </c>
      <c r="T557" s="74" t="str">
        <f>IF(B557="","",VLOOKUP(B557,Zákazníci!$A$2:$M$1000,11,FALSE)&amp;", "&amp;VLOOKUP(B557,Zákazníci!$A$2:$M$1000,12,FALSE)&amp;", "&amp;VLOOKUP(B557,Zákazníci!$A$2:$M$1000,13,FALSE))</f>
        <v/>
      </c>
    </row>
    <row r="558" spans="1:20" ht="12.75">
      <c r="A558" s="65">
        <v>557</v>
      </c>
      <c r="B558" s="66"/>
      <c r="C558" s="66"/>
      <c r="D558" s="66"/>
      <c r="E558" s="66"/>
      <c r="F558" s="67"/>
      <c r="G558" s="70" t="str">
        <f t="shared" ca="1" si="0"/>
        <v/>
      </c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73" t="str">
        <f>IF(H558="","",VLOOKUP(H558,ProduktySlužby!$A$4:$C$100,2,FALSE)*I558+IF(J558="",0,VLOOKUP(J558,ProduktySlužby!$A$4:$C$100,2,FALSE))*K558+IF(L558="",0,VLOOKUP(L558,ProduktySlužby!$A$4:$C$100,2,FALSE))*M558++IF(N558="",0,VLOOKUP(N558,ProduktySlužby!$A$4:$C$100,2,FALSE))*O558++IF(P558="",0,VLOOKUP(P558,ProduktySlužby!$A$4:$C$100,2,FALSE))*Q558)</f>
        <v/>
      </c>
      <c r="S558" s="73" t="str">
        <f>IF(R558="","",R558+R558*ProduktySlužby!$B$1)</f>
        <v/>
      </c>
      <c r="T558" s="74" t="str">
        <f>IF(B558="","",VLOOKUP(B558,Zákazníci!$A$2:$M$1000,11,FALSE)&amp;", "&amp;VLOOKUP(B558,Zákazníci!$A$2:$M$1000,12,FALSE)&amp;", "&amp;VLOOKUP(B558,Zákazníci!$A$2:$M$1000,13,FALSE))</f>
        <v/>
      </c>
    </row>
    <row r="559" spans="1:20" ht="12.75">
      <c r="A559" s="65">
        <v>558</v>
      </c>
      <c r="B559" s="66"/>
      <c r="C559" s="66"/>
      <c r="D559" s="66"/>
      <c r="E559" s="66"/>
      <c r="F559" s="67"/>
      <c r="G559" s="70" t="str">
        <f t="shared" ca="1" si="0"/>
        <v/>
      </c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73" t="str">
        <f>IF(H559="","",VLOOKUP(H559,ProduktySlužby!$A$4:$C$100,2,FALSE)*I559+IF(J559="",0,VLOOKUP(J559,ProduktySlužby!$A$4:$C$100,2,FALSE))*K559+IF(L559="",0,VLOOKUP(L559,ProduktySlužby!$A$4:$C$100,2,FALSE))*M559++IF(N559="",0,VLOOKUP(N559,ProduktySlužby!$A$4:$C$100,2,FALSE))*O559++IF(P559="",0,VLOOKUP(P559,ProduktySlužby!$A$4:$C$100,2,FALSE))*Q559)</f>
        <v/>
      </c>
      <c r="S559" s="73" t="str">
        <f>IF(R559="","",R559+R559*ProduktySlužby!$B$1)</f>
        <v/>
      </c>
      <c r="T559" s="74" t="str">
        <f>IF(B559="","",VLOOKUP(B559,Zákazníci!$A$2:$M$1000,11,FALSE)&amp;", "&amp;VLOOKUP(B559,Zákazníci!$A$2:$M$1000,12,FALSE)&amp;", "&amp;VLOOKUP(B559,Zákazníci!$A$2:$M$1000,13,FALSE))</f>
        <v/>
      </c>
    </row>
    <row r="560" spans="1:20" ht="12.75">
      <c r="A560" s="65">
        <v>559</v>
      </c>
      <c r="B560" s="66"/>
      <c r="C560" s="66"/>
      <c r="D560" s="66"/>
      <c r="E560" s="66"/>
      <c r="F560" s="67"/>
      <c r="G560" s="70" t="str">
        <f t="shared" ca="1" si="0"/>
        <v/>
      </c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73" t="str">
        <f>IF(H560="","",VLOOKUP(H560,ProduktySlužby!$A$4:$C$100,2,FALSE)*I560+IF(J560="",0,VLOOKUP(J560,ProduktySlužby!$A$4:$C$100,2,FALSE))*K560+IF(L560="",0,VLOOKUP(L560,ProduktySlužby!$A$4:$C$100,2,FALSE))*M560++IF(N560="",0,VLOOKUP(N560,ProduktySlužby!$A$4:$C$100,2,FALSE))*O560++IF(P560="",0,VLOOKUP(P560,ProduktySlužby!$A$4:$C$100,2,FALSE))*Q560)</f>
        <v/>
      </c>
      <c r="S560" s="73" t="str">
        <f>IF(R560="","",R560+R560*ProduktySlužby!$B$1)</f>
        <v/>
      </c>
      <c r="T560" s="74" t="str">
        <f>IF(B560="","",VLOOKUP(B560,Zákazníci!$A$2:$M$1000,11,FALSE)&amp;", "&amp;VLOOKUP(B560,Zákazníci!$A$2:$M$1000,12,FALSE)&amp;", "&amp;VLOOKUP(B560,Zákazníci!$A$2:$M$1000,13,FALSE))</f>
        <v/>
      </c>
    </row>
    <row r="561" spans="1:20" ht="12.75">
      <c r="A561" s="65">
        <v>560</v>
      </c>
      <c r="B561" s="66"/>
      <c r="C561" s="66"/>
      <c r="D561" s="66"/>
      <c r="E561" s="66"/>
      <c r="F561" s="67"/>
      <c r="G561" s="70" t="str">
        <f t="shared" ca="1" si="0"/>
        <v/>
      </c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73" t="str">
        <f>IF(H561="","",VLOOKUP(H561,ProduktySlužby!$A$4:$C$100,2,FALSE)*I561+IF(J561="",0,VLOOKUP(J561,ProduktySlužby!$A$4:$C$100,2,FALSE))*K561+IF(L561="",0,VLOOKUP(L561,ProduktySlužby!$A$4:$C$100,2,FALSE))*M561++IF(N561="",0,VLOOKUP(N561,ProduktySlužby!$A$4:$C$100,2,FALSE))*O561++IF(P561="",0,VLOOKUP(P561,ProduktySlužby!$A$4:$C$100,2,FALSE))*Q561)</f>
        <v/>
      </c>
      <c r="S561" s="73" t="str">
        <f>IF(R561="","",R561+R561*ProduktySlužby!$B$1)</f>
        <v/>
      </c>
      <c r="T561" s="74" t="str">
        <f>IF(B561="","",VLOOKUP(B561,Zákazníci!$A$2:$M$1000,11,FALSE)&amp;", "&amp;VLOOKUP(B561,Zákazníci!$A$2:$M$1000,12,FALSE)&amp;", "&amp;VLOOKUP(B561,Zákazníci!$A$2:$M$1000,13,FALSE))</f>
        <v/>
      </c>
    </row>
    <row r="562" spans="1:20" ht="12.75">
      <c r="A562" s="65">
        <v>561</v>
      </c>
      <c r="B562" s="66"/>
      <c r="C562" s="66"/>
      <c r="D562" s="66"/>
      <c r="E562" s="66"/>
      <c r="F562" s="67"/>
      <c r="G562" s="70" t="str">
        <f t="shared" ca="1" si="0"/>
        <v/>
      </c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73" t="str">
        <f>IF(H562="","",VLOOKUP(H562,ProduktySlužby!$A$4:$C$100,2,FALSE)*I562+IF(J562="",0,VLOOKUP(J562,ProduktySlužby!$A$4:$C$100,2,FALSE))*K562+IF(L562="",0,VLOOKUP(L562,ProduktySlužby!$A$4:$C$100,2,FALSE))*M562++IF(N562="",0,VLOOKUP(N562,ProduktySlužby!$A$4:$C$100,2,FALSE))*O562++IF(P562="",0,VLOOKUP(P562,ProduktySlužby!$A$4:$C$100,2,FALSE))*Q562)</f>
        <v/>
      </c>
      <c r="S562" s="73" t="str">
        <f>IF(R562="","",R562+R562*ProduktySlužby!$B$1)</f>
        <v/>
      </c>
      <c r="T562" s="74" t="str">
        <f>IF(B562="","",VLOOKUP(B562,Zákazníci!$A$2:$M$1000,11,FALSE)&amp;", "&amp;VLOOKUP(B562,Zákazníci!$A$2:$M$1000,12,FALSE)&amp;", "&amp;VLOOKUP(B562,Zákazníci!$A$2:$M$1000,13,FALSE))</f>
        <v/>
      </c>
    </row>
    <row r="563" spans="1:20" ht="12.75">
      <c r="A563" s="65">
        <v>562</v>
      </c>
      <c r="B563" s="66"/>
      <c r="C563" s="66"/>
      <c r="D563" s="66"/>
      <c r="E563" s="66"/>
      <c r="F563" s="67"/>
      <c r="G563" s="70" t="str">
        <f t="shared" ca="1" si="0"/>
        <v/>
      </c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73" t="str">
        <f>IF(H563="","",VLOOKUP(H563,ProduktySlužby!$A$4:$C$100,2,FALSE)*I563+IF(J563="",0,VLOOKUP(J563,ProduktySlužby!$A$4:$C$100,2,FALSE))*K563+IF(L563="",0,VLOOKUP(L563,ProduktySlužby!$A$4:$C$100,2,FALSE))*M563++IF(N563="",0,VLOOKUP(N563,ProduktySlužby!$A$4:$C$100,2,FALSE))*O563++IF(P563="",0,VLOOKUP(P563,ProduktySlužby!$A$4:$C$100,2,FALSE))*Q563)</f>
        <v/>
      </c>
      <c r="S563" s="73" t="str">
        <f>IF(R563="","",R563+R563*ProduktySlužby!$B$1)</f>
        <v/>
      </c>
      <c r="T563" s="74" t="str">
        <f>IF(B563="","",VLOOKUP(B563,Zákazníci!$A$2:$M$1000,11,FALSE)&amp;", "&amp;VLOOKUP(B563,Zákazníci!$A$2:$M$1000,12,FALSE)&amp;", "&amp;VLOOKUP(B563,Zákazníci!$A$2:$M$1000,13,FALSE))</f>
        <v/>
      </c>
    </row>
    <row r="564" spans="1:20" ht="12.75">
      <c r="A564" s="65">
        <v>563</v>
      </c>
      <c r="B564" s="66"/>
      <c r="C564" s="66"/>
      <c r="D564" s="66"/>
      <c r="E564" s="66"/>
      <c r="F564" s="67"/>
      <c r="G564" s="70" t="str">
        <f t="shared" ca="1" si="0"/>
        <v/>
      </c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73" t="str">
        <f>IF(H564="","",VLOOKUP(H564,ProduktySlužby!$A$4:$C$100,2,FALSE)*I564+IF(J564="",0,VLOOKUP(J564,ProduktySlužby!$A$4:$C$100,2,FALSE))*K564+IF(L564="",0,VLOOKUP(L564,ProduktySlužby!$A$4:$C$100,2,FALSE))*M564++IF(N564="",0,VLOOKUP(N564,ProduktySlužby!$A$4:$C$100,2,FALSE))*O564++IF(P564="",0,VLOOKUP(P564,ProduktySlužby!$A$4:$C$100,2,FALSE))*Q564)</f>
        <v/>
      </c>
      <c r="S564" s="73" t="str">
        <f>IF(R564="","",R564+R564*ProduktySlužby!$B$1)</f>
        <v/>
      </c>
      <c r="T564" s="74" t="str">
        <f>IF(B564="","",VLOOKUP(B564,Zákazníci!$A$2:$M$1000,11,FALSE)&amp;", "&amp;VLOOKUP(B564,Zákazníci!$A$2:$M$1000,12,FALSE)&amp;", "&amp;VLOOKUP(B564,Zákazníci!$A$2:$M$1000,13,FALSE))</f>
        <v/>
      </c>
    </row>
    <row r="565" spans="1:20" ht="12.75">
      <c r="A565" s="65">
        <v>564</v>
      </c>
      <c r="B565" s="66"/>
      <c r="C565" s="66"/>
      <c r="D565" s="66"/>
      <c r="E565" s="66"/>
      <c r="F565" s="67"/>
      <c r="G565" s="70" t="str">
        <f t="shared" ca="1" si="0"/>
        <v/>
      </c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73" t="str">
        <f>IF(H565="","",VLOOKUP(H565,ProduktySlužby!$A$4:$C$100,2,FALSE)*I565+IF(J565="",0,VLOOKUP(J565,ProduktySlužby!$A$4:$C$100,2,FALSE))*K565+IF(L565="",0,VLOOKUP(L565,ProduktySlužby!$A$4:$C$100,2,FALSE))*M565++IF(N565="",0,VLOOKUP(N565,ProduktySlužby!$A$4:$C$100,2,FALSE))*O565++IF(P565="",0,VLOOKUP(P565,ProduktySlužby!$A$4:$C$100,2,FALSE))*Q565)</f>
        <v/>
      </c>
      <c r="S565" s="73" t="str">
        <f>IF(R565="","",R565+R565*ProduktySlužby!$B$1)</f>
        <v/>
      </c>
      <c r="T565" s="74" t="str">
        <f>IF(B565="","",VLOOKUP(B565,Zákazníci!$A$2:$M$1000,11,FALSE)&amp;", "&amp;VLOOKUP(B565,Zákazníci!$A$2:$M$1000,12,FALSE)&amp;", "&amp;VLOOKUP(B565,Zákazníci!$A$2:$M$1000,13,FALSE))</f>
        <v/>
      </c>
    </row>
    <row r="566" spans="1:20" ht="12.75">
      <c r="A566" s="65">
        <v>565</v>
      </c>
      <c r="B566" s="66"/>
      <c r="C566" s="66"/>
      <c r="D566" s="66"/>
      <c r="E566" s="66"/>
      <c r="F566" s="67"/>
      <c r="G566" s="70" t="str">
        <f t="shared" ca="1" si="0"/>
        <v/>
      </c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73" t="str">
        <f>IF(H566="","",VLOOKUP(H566,ProduktySlužby!$A$4:$C$100,2,FALSE)*I566+IF(J566="",0,VLOOKUP(J566,ProduktySlužby!$A$4:$C$100,2,FALSE))*K566+IF(L566="",0,VLOOKUP(L566,ProduktySlužby!$A$4:$C$100,2,FALSE))*M566++IF(N566="",0,VLOOKUP(N566,ProduktySlužby!$A$4:$C$100,2,FALSE))*O566++IF(P566="",0,VLOOKUP(P566,ProduktySlužby!$A$4:$C$100,2,FALSE))*Q566)</f>
        <v/>
      </c>
      <c r="S566" s="73" t="str">
        <f>IF(R566="","",R566+R566*ProduktySlužby!$B$1)</f>
        <v/>
      </c>
      <c r="T566" s="74" t="str">
        <f>IF(B566="","",VLOOKUP(B566,Zákazníci!$A$2:$M$1000,11,FALSE)&amp;", "&amp;VLOOKUP(B566,Zákazníci!$A$2:$M$1000,12,FALSE)&amp;", "&amp;VLOOKUP(B566,Zákazníci!$A$2:$M$1000,13,FALSE))</f>
        <v/>
      </c>
    </row>
    <row r="567" spans="1:20" ht="12.75">
      <c r="A567" s="65">
        <v>566</v>
      </c>
      <c r="B567" s="66"/>
      <c r="C567" s="66"/>
      <c r="D567" s="66"/>
      <c r="E567" s="66"/>
      <c r="F567" s="67"/>
      <c r="G567" s="70" t="str">
        <f t="shared" ca="1" si="0"/>
        <v/>
      </c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73" t="str">
        <f>IF(H567="","",VLOOKUP(H567,ProduktySlužby!$A$4:$C$100,2,FALSE)*I567+IF(J567="",0,VLOOKUP(J567,ProduktySlužby!$A$4:$C$100,2,FALSE))*K567+IF(L567="",0,VLOOKUP(L567,ProduktySlužby!$A$4:$C$100,2,FALSE))*M567++IF(N567="",0,VLOOKUP(N567,ProduktySlužby!$A$4:$C$100,2,FALSE))*O567++IF(P567="",0,VLOOKUP(P567,ProduktySlužby!$A$4:$C$100,2,FALSE))*Q567)</f>
        <v/>
      </c>
      <c r="S567" s="73" t="str">
        <f>IF(R567="","",R567+R567*ProduktySlužby!$B$1)</f>
        <v/>
      </c>
      <c r="T567" s="74" t="str">
        <f>IF(B567="","",VLOOKUP(B567,Zákazníci!$A$2:$M$1000,11,FALSE)&amp;", "&amp;VLOOKUP(B567,Zákazníci!$A$2:$M$1000,12,FALSE)&amp;", "&amp;VLOOKUP(B567,Zákazníci!$A$2:$M$1000,13,FALSE))</f>
        <v/>
      </c>
    </row>
    <row r="568" spans="1:20" ht="12.75">
      <c r="A568" s="65">
        <v>567</v>
      </c>
      <c r="B568" s="66"/>
      <c r="C568" s="66"/>
      <c r="D568" s="66"/>
      <c r="E568" s="66"/>
      <c r="F568" s="67"/>
      <c r="G568" s="70" t="str">
        <f t="shared" ca="1" si="0"/>
        <v/>
      </c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73" t="str">
        <f>IF(H568="","",VLOOKUP(H568,ProduktySlužby!$A$4:$C$100,2,FALSE)*I568+IF(J568="",0,VLOOKUP(J568,ProduktySlužby!$A$4:$C$100,2,FALSE))*K568+IF(L568="",0,VLOOKUP(L568,ProduktySlužby!$A$4:$C$100,2,FALSE))*M568++IF(N568="",0,VLOOKUP(N568,ProduktySlužby!$A$4:$C$100,2,FALSE))*O568++IF(P568="",0,VLOOKUP(P568,ProduktySlužby!$A$4:$C$100,2,FALSE))*Q568)</f>
        <v/>
      </c>
      <c r="S568" s="73" t="str">
        <f>IF(R568="","",R568+R568*ProduktySlužby!$B$1)</f>
        <v/>
      </c>
      <c r="T568" s="74" t="str">
        <f>IF(B568="","",VLOOKUP(B568,Zákazníci!$A$2:$M$1000,11,FALSE)&amp;", "&amp;VLOOKUP(B568,Zákazníci!$A$2:$M$1000,12,FALSE)&amp;", "&amp;VLOOKUP(B568,Zákazníci!$A$2:$M$1000,13,FALSE))</f>
        <v/>
      </c>
    </row>
    <row r="569" spans="1:20" ht="12.75">
      <c r="A569" s="65">
        <v>568</v>
      </c>
      <c r="B569" s="66"/>
      <c r="C569" s="66"/>
      <c r="D569" s="66"/>
      <c r="E569" s="66"/>
      <c r="F569" s="67"/>
      <c r="G569" s="70" t="str">
        <f t="shared" ca="1" si="0"/>
        <v/>
      </c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73" t="str">
        <f>IF(H569="","",VLOOKUP(H569,ProduktySlužby!$A$4:$C$100,2,FALSE)*I569+IF(J569="",0,VLOOKUP(J569,ProduktySlužby!$A$4:$C$100,2,FALSE))*K569+IF(L569="",0,VLOOKUP(L569,ProduktySlužby!$A$4:$C$100,2,FALSE))*M569++IF(N569="",0,VLOOKUP(N569,ProduktySlužby!$A$4:$C$100,2,FALSE))*O569++IF(P569="",0,VLOOKUP(P569,ProduktySlužby!$A$4:$C$100,2,FALSE))*Q569)</f>
        <v/>
      </c>
      <c r="S569" s="73" t="str">
        <f>IF(R569="","",R569+R569*ProduktySlužby!$B$1)</f>
        <v/>
      </c>
      <c r="T569" s="74" t="str">
        <f>IF(B569="","",VLOOKUP(B569,Zákazníci!$A$2:$M$1000,11,FALSE)&amp;", "&amp;VLOOKUP(B569,Zákazníci!$A$2:$M$1000,12,FALSE)&amp;", "&amp;VLOOKUP(B569,Zákazníci!$A$2:$M$1000,13,FALSE))</f>
        <v/>
      </c>
    </row>
    <row r="570" spans="1:20" ht="12.75">
      <c r="A570" s="65">
        <v>569</v>
      </c>
      <c r="B570" s="66"/>
      <c r="C570" s="66"/>
      <c r="D570" s="66"/>
      <c r="E570" s="66"/>
      <c r="F570" s="67"/>
      <c r="G570" s="70" t="str">
        <f t="shared" ca="1" si="0"/>
        <v/>
      </c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73" t="str">
        <f>IF(H570="","",VLOOKUP(H570,ProduktySlužby!$A$4:$C$100,2,FALSE)*I570+IF(J570="",0,VLOOKUP(J570,ProduktySlužby!$A$4:$C$100,2,FALSE))*K570+IF(L570="",0,VLOOKUP(L570,ProduktySlužby!$A$4:$C$100,2,FALSE))*M570++IF(N570="",0,VLOOKUP(N570,ProduktySlužby!$A$4:$C$100,2,FALSE))*O570++IF(P570="",0,VLOOKUP(P570,ProduktySlužby!$A$4:$C$100,2,FALSE))*Q570)</f>
        <v/>
      </c>
      <c r="S570" s="73" t="str">
        <f>IF(R570="","",R570+R570*ProduktySlužby!$B$1)</f>
        <v/>
      </c>
      <c r="T570" s="74" t="str">
        <f>IF(B570="","",VLOOKUP(B570,Zákazníci!$A$2:$M$1000,11,FALSE)&amp;", "&amp;VLOOKUP(B570,Zákazníci!$A$2:$M$1000,12,FALSE)&amp;", "&amp;VLOOKUP(B570,Zákazníci!$A$2:$M$1000,13,FALSE))</f>
        <v/>
      </c>
    </row>
    <row r="571" spans="1:20" ht="12.75">
      <c r="A571" s="65">
        <v>570</v>
      </c>
      <c r="B571" s="66"/>
      <c r="C571" s="66"/>
      <c r="D571" s="66"/>
      <c r="E571" s="66"/>
      <c r="F571" s="67"/>
      <c r="G571" s="70" t="str">
        <f t="shared" ca="1" si="0"/>
        <v/>
      </c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73" t="str">
        <f>IF(H571="","",VLOOKUP(H571,ProduktySlužby!$A$4:$C$100,2,FALSE)*I571+IF(J571="",0,VLOOKUP(J571,ProduktySlužby!$A$4:$C$100,2,FALSE))*K571+IF(L571="",0,VLOOKUP(L571,ProduktySlužby!$A$4:$C$100,2,FALSE))*M571++IF(N571="",0,VLOOKUP(N571,ProduktySlužby!$A$4:$C$100,2,FALSE))*O571++IF(P571="",0,VLOOKUP(P571,ProduktySlužby!$A$4:$C$100,2,FALSE))*Q571)</f>
        <v/>
      </c>
      <c r="S571" s="73" t="str">
        <f>IF(R571="","",R571+R571*ProduktySlužby!$B$1)</f>
        <v/>
      </c>
      <c r="T571" s="74" t="str">
        <f>IF(B571="","",VLOOKUP(B571,Zákazníci!$A$2:$M$1000,11,FALSE)&amp;", "&amp;VLOOKUP(B571,Zákazníci!$A$2:$M$1000,12,FALSE)&amp;", "&amp;VLOOKUP(B571,Zákazníci!$A$2:$M$1000,13,FALSE))</f>
        <v/>
      </c>
    </row>
    <row r="572" spans="1:20" ht="12.75">
      <c r="A572" s="65">
        <v>571</v>
      </c>
      <c r="B572" s="66"/>
      <c r="C572" s="66"/>
      <c r="D572" s="66"/>
      <c r="E572" s="66"/>
      <c r="F572" s="67"/>
      <c r="G572" s="70" t="str">
        <f t="shared" ca="1" si="0"/>
        <v/>
      </c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73" t="str">
        <f>IF(H572="","",VLOOKUP(H572,ProduktySlužby!$A$4:$C$100,2,FALSE)*I572+IF(J572="",0,VLOOKUP(J572,ProduktySlužby!$A$4:$C$100,2,FALSE))*K572+IF(L572="",0,VLOOKUP(L572,ProduktySlužby!$A$4:$C$100,2,FALSE))*M572++IF(N572="",0,VLOOKUP(N572,ProduktySlužby!$A$4:$C$100,2,FALSE))*O572++IF(P572="",0,VLOOKUP(P572,ProduktySlužby!$A$4:$C$100,2,FALSE))*Q572)</f>
        <v/>
      </c>
      <c r="S572" s="73" t="str">
        <f>IF(R572="","",R572+R572*ProduktySlužby!$B$1)</f>
        <v/>
      </c>
      <c r="T572" s="74" t="str">
        <f>IF(B572="","",VLOOKUP(B572,Zákazníci!$A$2:$M$1000,11,FALSE)&amp;", "&amp;VLOOKUP(B572,Zákazníci!$A$2:$M$1000,12,FALSE)&amp;", "&amp;VLOOKUP(B572,Zákazníci!$A$2:$M$1000,13,FALSE))</f>
        <v/>
      </c>
    </row>
    <row r="573" spans="1:20" ht="12.75">
      <c r="A573" s="65">
        <v>572</v>
      </c>
      <c r="B573" s="66"/>
      <c r="C573" s="66"/>
      <c r="D573" s="66"/>
      <c r="E573" s="66"/>
      <c r="F573" s="67"/>
      <c r="G573" s="70" t="str">
        <f t="shared" ca="1" si="0"/>
        <v/>
      </c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73" t="str">
        <f>IF(H573="","",VLOOKUP(H573,ProduktySlužby!$A$4:$C$100,2,FALSE)*I573+IF(J573="",0,VLOOKUP(J573,ProduktySlužby!$A$4:$C$100,2,FALSE))*K573+IF(L573="",0,VLOOKUP(L573,ProduktySlužby!$A$4:$C$100,2,FALSE))*M573++IF(N573="",0,VLOOKUP(N573,ProduktySlužby!$A$4:$C$100,2,FALSE))*O573++IF(P573="",0,VLOOKUP(P573,ProduktySlužby!$A$4:$C$100,2,FALSE))*Q573)</f>
        <v/>
      </c>
      <c r="S573" s="73" t="str">
        <f>IF(R573="","",R573+R573*ProduktySlužby!$B$1)</f>
        <v/>
      </c>
      <c r="T573" s="74" t="str">
        <f>IF(B573="","",VLOOKUP(B573,Zákazníci!$A$2:$M$1000,11,FALSE)&amp;", "&amp;VLOOKUP(B573,Zákazníci!$A$2:$M$1000,12,FALSE)&amp;", "&amp;VLOOKUP(B573,Zákazníci!$A$2:$M$1000,13,FALSE))</f>
        <v/>
      </c>
    </row>
    <row r="574" spans="1:20" ht="12.75">
      <c r="A574" s="65">
        <v>573</v>
      </c>
      <c r="B574" s="66"/>
      <c r="C574" s="66"/>
      <c r="D574" s="66"/>
      <c r="E574" s="66"/>
      <c r="F574" s="67"/>
      <c r="G574" s="70" t="str">
        <f t="shared" ca="1" si="0"/>
        <v/>
      </c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73" t="str">
        <f>IF(H574="","",VLOOKUP(H574,ProduktySlužby!$A$4:$C$100,2,FALSE)*I574+IF(J574="",0,VLOOKUP(J574,ProduktySlužby!$A$4:$C$100,2,FALSE))*K574+IF(L574="",0,VLOOKUP(L574,ProduktySlužby!$A$4:$C$100,2,FALSE))*M574++IF(N574="",0,VLOOKUP(N574,ProduktySlužby!$A$4:$C$100,2,FALSE))*O574++IF(P574="",0,VLOOKUP(P574,ProduktySlužby!$A$4:$C$100,2,FALSE))*Q574)</f>
        <v/>
      </c>
      <c r="S574" s="73" t="str">
        <f>IF(R574="","",R574+R574*ProduktySlužby!$B$1)</f>
        <v/>
      </c>
      <c r="T574" s="74" t="str">
        <f>IF(B574="","",VLOOKUP(B574,Zákazníci!$A$2:$M$1000,11,FALSE)&amp;", "&amp;VLOOKUP(B574,Zákazníci!$A$2:$M$1000,12,FALSE)&amp;", "&amp;VLOOKUP(B574,Zákazníci!$A$2:$M$1000,13,FALSE))</f>
        <v/>
      </c>
    </row>
    <row r="575" spans="1:20" ht="12.75">
      <c r="A575" s="65">
        <v>574</v>
      </c>
      <c r="B575" s="66"/>
      <c r="C575" s="66"/>
      <c r="D575" s="66"/>
      <c r="E575" s="66"/>
      <c r="F575" s="67"/>
      <c r="G575" s="70" t="str">
        <f t="shared" ca="1" si="0"/>
        <v/>
      </c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73" t="str">
        <f>IF(H575="","",VLOOKUP(H575,ProduktySlužby!$A$4:$C$100,2,FALSE)*I575+IF(J575="",0,VLOOKUP(J575,ProduktySlužby!$A$4:$C$100,2,FALSE))*K575+IF(L575="",0,VLOOKUP(L575,ProduktySlužby!$A$4:$C$100,2,FALSE))*M575++IF(N575="",0,VLOOKUP(N575,ProduktySlužby!$A$4:$C$100,2,FALSE))*O575++IF(P575="",0,VLOOKUP(P575,ProduktySlužby!$A$4:$C$100,2,FALSE))*Q575)</f>
        <v/>
      </c>
      <c r="S575" s="73" t="str">
        <f>IF(R575="","",R575+R575*ProduktySlužby!$B$1)</f>
        <v/>
      </c>
      <c r="T575" s="74" t="str">
        <f>IF(B575="","",VLOOKUP(B575,Zákazníci!$A$2:$M$1000,11,FALSE)&amp;", "&amp;VLOOKUP(B575,Zákazníci!$A$2:$M$1000,12,FALSE)&amp;", "&amp;VLOOKUP(B575,Zákazníci!$A$2:$M$1000,13,FALSE))</f>
        <v/>
      </c>
    </row>
    <row r="576" spans="1:20" ht="12.75">
      <c r="A576" s="65">
        <v>575</v>
      </c>
      <c r="B576" s="66"/>
      <c r="C576" s="66"/>
      <c r="D576" s="66"/>
      <c r="E576" s="66"/>
      <c r="F576" s="67"/>
      <c r="G576" s="70" t="str">
        <f t="shared" ca="1" si="0"/>
        <v/>
      </c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73" t="str">
        <f>IF(H576="","",VLOOKUP(H576,ProduktySlužby!$A$4:$C$100,2,FALSE)*I576+IF(J576="",0,VLOOKUP(J576,ProduktySlužby!$A$4:$C$100,2,FALSE))*K576+IF(L576="",0,VLOOKUP(L576,ProduktySlužby!$A$4:$C$100,2,FALSE))*M576++IF(N576="",0,VLOOKUP(N576,ProduktySlužby!$A$4:$C$100,2,FALSE))*O576++IF(P576="",0,VLOOKUP(P576,ProduktySlužby!$A$4:$C$100,2,FALSE))*Q576)</f>
        <v/>
      </c>
      <c r="S576" s="73" t="str">
        <f>IF(R576="","",R576+R576*ProduktySlužby!$B$1)</f>
        <v/>
      </c>
      <c r="T576" s="74" t="str">
        <f>IF(B576="","",VLOOKUP(B576,Zákazníci!$A$2:$M$1000,11,FALSE)&amp;", "&amp;VLOOKUP(B576,Zákazníci!$A$2:$M$1000,12,FALSE)&amp;", "&amp;VLOOKUP(B576,Zákazníci!$A$2:$M$1000,13,FALSE))</f>
        <v/>
      </c>
    </row>
    <row r="577" spans="1:20" ht="12.75">
      <c r="A577" s="65">
        <v>576</v>
      </c>
      <c r="B577" s="66"/>
      <c r="C577" s="66"/>
      <c r="D577" s="66"/>
      <c r="E577" s="66"/>
      <c r="F577" s="67"/>
      <c r="G577" s="70" t="str">
        <f t="shared" ca="1" si="0"/>
        <v/>
      </c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73" t="str">
        <f>IF(H577="","",VLOOKUP(H577,ProduktySlužby!$A$4:$C$100,2,FALSE)*I577+IF(J577="",0,VLOOKUP(J577,ProduktySlužby!$A$4:$C$100,2,FALSE))*K577+IF(L577="",0,VLOOKUP(L577,ProduktySlužby!$A$4:$C$100,2,FALSE))*M577++IF(N577="",0,VLOOKUP(N577,ProduktySlužby!$A$4:$C$100,2,FALSE))*O577++IF(P577="",0,VLOOKUP(P577,ProduktySlužby!$A$4:$C$100,2,FALSE))*Q577)</f>
        <v/>
      </c>
      <c r="S577" s="73" t="str">
        <f>IF(R577="","",R577+R577*ProduktySlužby!$B$1)</f>
        <v/>
      </c>
      <c r="T577" s="74" t="str">
        <f>IF(B577="","",VLOOKUP(B577,Zákazníci!$A$2:$M$1000,11,FALSE)&amp;", "&amp;VLOOKUP(B577,Zákazníci!$A$2:$M$1000,12,FALSE)&amp;", "&amp;VLOOKUP(B577,Zákazníci!$A$2:$M$1000,13,FALSE))</f>
        <v/>
      </c>
    </row>
    <row r="578" spans="1:20" ht="12.75">
      <c r="A578" s="65">
        <v>577</v>
      </c>
      <c r="B578" s="66"/>
      <c r="C578" s="66"/>
      <c r="D578" s="66"/>
      <c r="E578" s="66"/>
      <c r="F578" s="67"/>
      <c r="G578" s="70" t="str">
        <f t="shared" ca="1" si="0"/>
        <v/>
      </c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73" t="str">
        <f>IF(H578="","",VLOOKUP(H578,ProduktySlužby!$A$4:$C$100,2,FALSE)*I578+IF(J578="",0,VLOOKUP(J578,ProduktySlužby!$A$4:$C$100,2,FALSE))*K578+IF(L578="",0,VLOOKUP(L578,ProduktySlužby!$A$4:$C$100,2,FALSE))*M578++IF(N578="",0,VLOOKUP(N578,ProduktySlužby!$A$4:$C$100,2,FALSE))*O578++IF(P578="",0,VLOOKUP(P578,ProduktySlužby!$A$4:$C$100,2,FALSE))*Q578)</f>
        <v/>
      </c>
      <c r="S578" s="73" t="str">
        <f>IF(R578="","",R578+R578*ProduktySlužby!$B$1)</f>
        <v/>
      </c>
      <c r="T578" s="74" t="str">
        <f>IF(B578="","",VLOOKUP(B578,Zákazníci!$A$2:$M$1000,11,FALSE)&amp;", "&amp;VLOOKUP(B578,Zákazníci!$A$2:$M$1000,12,FALSE)&amp;", "&amp;VLOOKUP(B578,Zákazníci!$A$2:$M$1000,13,FALSE))</f>
        <v/>
      </c>
    </row>
    <row r="579" spans="1:20" ht="12.75">
      <c r="A579" s="65">
        <v>578</v>
      </c>
      <c r="B579" s="66"/>
      <c r="C579" s="66"/>
      <c r="D579" s="66"/>
      <c r="E579" s="66"/>
      <c r="F579" s="67"/>
      <c r="G579" s="70" t="str">
        <f t="shared" ca="1" si="0"/>
        <v/>
      </c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73" t="str">
        <f>IF(H579="","",VLOOKUP(H579,ProduktySlužby!$A$4:$C$100,2,FALSE)*I579+IF(J579="",0,VLOOKUP(J579,ProduktySlužby!$A$4:$C$100,2,FALSE))*K579+IF(L579="",0,VLOOKUP(L579,ProduktySlužby!$A$4:$C$100,2,FALSE))*M579++IF(N579="",0,VLOOKUP(N579,ProduktySlužby!$A$4:$C$100,2,FALSE))*O579++IF(P579="",0,VLOOKUP(P579,ProduktySlužby!$A$4:$C$100,2,FALSE))*Q579)</f>
        <v/>
      </c>
      <c r="S579" s="73" t="str">
        <f>IF(R579="","",R579+R579*ProduktySlužby!$B$1)</f>
        <v/>
      </c>
      <c r="T579" s="74" t="str">
        <f>IF(B579="","",VLOOKUP(B579,Zákazníci!$A$2:$M$1000,11,FALSE)&amp;", "&amp;VLOOKUP(B579,Zákazníci!$A$2:$M$1000,12,FALSE)&amp;", "&amp;VLOOKUP(B579,Zákazníci!$A$2:$M$1000,13,FALSE))</f>
        <v/>
      </c>
    </row>
    <row r="580" spans="1:20" ht="12.75">
      <c r="A580" s="65">
        <v>579</v>
      </c>
      <c r="B580" s="66"/>
      <c r="C580" s="66"/>
      <c r="D580" s="66"/>
      <c r="E580" s="66"/>
      <c r="F580" s="67"/>
      <c r="G580" s="70" t="str">
        <f t="shared" ca="1" si="0"/>
        <v/>
      </c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73" t="str">
        <f>IF(H580="","",VLOOKUP(H580,ProduktySlužby!$A$4:$C$100,2,FALSE)*I580+IF(J580="",0,VLOOKUP(J580,ProduktySlužby!$A$4:$C$100,2,FALSE))*K580+IF(L580="",0,VLOOKUP(L580,ProduktySlužby!$A$4:$C$100,2,FALSE))*M580++IF(N580="",0,VLOOKUP(N580,ProduktySlužby!$A$4:$C$100,2,FALSE))*O580++IF(P580="",0,VLOOKUP(P580,ProduktySlužby!$A$4:$C$100,2,FALSE))*Q580)</f>
        <v/>
      </c>
      <c r="S580" s="73" t="str">
        <f>IF(R580="","",R580+R580*ProduktySlužby!$B$1)</f>
        <v/>
      </c>
      <c r="T580" s="74" t="str">
        <f>IF(B580="","",VLOOKUP(B580,Zákazníci!$A$2:$M$1000,11,FALSE)&amp;", "&amp;VLOOKUP(B580,Zákazníci!$A$2:$M$1000,12,FALSE)&amp;", "&amp;VLOOKUP(B580,Zákazníci!$A$2:$M$1000,13,FALSE))</f>
        <v/>
      </c>
    </row>
    <row r="581" spans="1:20" ht="12.75">
      <c r="A581" s="65">
        <v>580</v>
      </c>
      <c r="B581" s="66"/>
      <c r="C581" s="66"/>
      <c r="D581" s="66"/>
      <c r="E581" s="66"/>
      <c r="F581" s="67"/>
      <c r="G581" s="70" t="str">
        <f t="shared" ca="1" si="0"/>
        <v/>
      </c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73" t="str">
        <f>IF(H581="","",VLOOKUP(H581,ProduktySlužby!$A$4:$C$100,2,FALSE)*I581+IF(J581="",0,VLOOKUP(J581,ProduktySlužby!$A$4:$C$100,2,FALSE))*K581+IF(L581="",0,VLOOKUP(L581,ProduktySlužby!$A$4:$C$100,2,FALSE))*M581++IF(N581="",0,VLOOKUP(N581,ProduktySlužby!$A$4:$C$100,2,FALSE))*O581++IF(P581="",0,VLOOKUP(P581,ProduktySlužby!$A$4:$C$100,2,FALSE))*Q581)</f>
        <v/>
      </c>
      <c r="S581" s="73" t="str">
        <f>IF(R581="","",R581+R581*ProduktySlužby!$B$1)</f>
        <v/>
      </c>
      <c r="T581" s="74" t="str">
        <f>IF(B581="","",VLOOKUP(B581,Zákazníci!$A$2:$M$1000,11,FALSE)&amp;", "&amp;VLOOKUP(B581,Zákazníci!$A$2:$M$1000,12,FALSE)&amp;", "&amp;VLOOKUP(B581,Zákazníci!$A$2:$M$1000,13,FALSE))</f>
        <v/>
      </c>
    </row>
    <row r="582" spans="1:20" ht="12.75">
      <c r="A582" s="65">
        <v>581</v>
      </c>
      <c r="B582" s="66"/>
      <c r="C582" s="66"/>
      <c r="D582" s="66"/>
      <c r="E582" s="66"/>
      <c r="F582" s="67"/>
      <c r="G582" s="70" t="str">
        <f t="shared" ca="1" si="0"/>
        <v/>
      </c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73" t="str">
        <f>IF(H582="","",VLOOKUP(H582,ProduktySlužby!$A$4:$C$100,2,FALSE)*I582+IF(J582="",0,VLOOKUP(J582,ProduktySlužby!$A$4:$C$100,2,FALSE))*K582+IF(L582="",0,VLOOKUP(L582,ProduktySlužby!$A$4:$C$100,2,FALSE))*M582++IF(N582="",0,VLOOKUP(N582,ProduktySlužby!$A$4:$C$100,2,FALSE))*O582++IF(P582="",0,VLOOKUP(P582,ProduktySlužby!$A$4:$C$100,2,FALSE))*Q582)</f>
        <v/>
      </c>
      <c r="S582" s="73" t="str">
        <f>IF(R582="","",R582+R582*ProduktySlužby!$B$1)</f>
        <v/>
      </c>
      <c r="T582" s="74" t="str">
        <f>IF(B582="","",VLOOKUP(B582,Zákazníci!$A$2:$M$1000,11,FALSE)&amp;", "&amp;VLOOKUP(B582,Zákazníci!$A$2:$M$1000,12,FALSE)&amp;", "&amp;VLOOKUP(B582,Zákazníci!$A$2:$M$1000,13,FALSE))</f>
        <v/>
      </c>
    </row>
    <row r="583" spans="1:20" ht="12.75">
      <c r="A583" s="65">
        <v>582</v>
      </c>
      <c r="B583" s="66"/>
      <c r="C583" s="66"/>
      <c r="D583" s="66"/>
      <c r="E583" s="66"/>
      <c r="F583" s="67"/>
      <c r="G583" s="70" t="str">
        <f t="shared" ca="1" si="0"/>
        <v/>
      </c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73" t="str">
        <f>IF(H583="","",VLOOKUP(H583,ProduktySlužby!$A$4:$C$100,2,FALSE)*I583+IF(J583="",0,VLOOKUP(J583,ProduktySlužby!$A$4:$C$100,2,FALSE))*K583+IF(L583="",0,VLOOKUP(L583,ProduktySlužby!$A$4:$C$100,2,FALSE))*M583++IF(N583="",0,VLOOKUP(N583,ProduktySlužby!$A$4:$C$100,2,FALSE))*O583++IF(P583="",0,VLOOKUP(P583,ProduktySlužby!$A$4:$C$100,2,FALSE))*Q583)</f>
        <v/>
      </c>
      <c r="S583" s="73" t="str">
        <f>IF(R583="","",R583+R583*ProduktySlužby!$B$1)</f>
        <v/>
      </c>
      <c r="T583" s="74" t="str">
        <f>IF(B583="","",VLOOKUP(B583,Zákazníci!$A$2:$M$1000,11,FALSE)&amp;", "&amp;VLOOKUP(B583,Zákazníci!$A$2:$M$1000,12,FALSE)&amp;", "&amp;VLOOKUP(B583,Zákazníci!$A$2:$M$1000,13,FALSE))</f>
        <v/>
      </c>
    </row>
    <row r="584" spans="1:20" ht="12.75">
      <c r="A584" s="65">
        <v>583</v>
      </c>
      <c r="B584" s="66"/>
      <c r="C584" s="66"/>
      <c r="D584" s="66"/>
      <c r="E584" s="66"/>
      <c r="F584" s="67"/>
      <c r="G584" s="70" t="str">
        <f t="shared" ca="1" si="0"/>
        <v/>
      </c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73" t="str">
        <f>IF(H584="","",VLOOKUP(H584,ProduktySlužby!$A$4:$C$100,2,FALSE)*I584+IF(J584="",0,VLOOKUP(J584,ProduktySlužby!$A$4:$C$100,2,FALSE))*K584+IF(L584="",0,VLOOKUP(L584,ProduktySlužby!$A$4:$C$100,2,FALSE))*M584++IF(N584="",0,VLOOKUP(N584,ProduktySlužby!$A$4:$C$100,2,FALSE))*O584++IF(P584="",0,VLOOKUP(P584,ProduktySlužby!$A$4:$C$100,2,FALSE))*Q584)</f>
        <v/>
      </c>
      <c r="S584" s="73" t="str">
        <f>IF(R584="","",R584+R584*ProduktySlužby!$B$1)</f>
        <v/>
      </c>
      <c r="T584" s="74" t="str">
        <f>IF(B584="","",VLOOKUP(B584,Zákazníci!$A$2:$M$1000,11,FALSE)&amp;", "&amp;VLOOKUP(B584,Zákazníci!$A$2:$M$1000,12,FALSE)&amp;", "&amp;VLOOKUP(B584,Zákazníci!$A$2:$M$1000,13,FALSE))</f>
        <v/>
      </c>
    </row>
    <row r="585" spans="1:20" ht="12.75">
      <c r="A585" s="65">
        <v>584</v>
      </c>
      <c r="B585" s="66"/>
      <c r="C585" s="66"/>
      <c r="D585" s="66"/>
      <c r="E585" s="66"/>
      <c r="F585" s="67"/>
      <c r="G585" s="70" t="str">
        <f t="shared" ca="1" si="0"/>
        <v/>
      </c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73" t="str">
        <f>IF(H585="","",VLOOKUP(H585,ProduktySlužby!$A$4:$C$100,2,FALSE)*I585+IF(J585="",0,VLOOKUP(J585,ProduktySlužby!$A$4:$C$100,2,FALSE))*K585+IF(L585="",0,VLOOKUP(L585,ProduktySlužby!$A$4:$C$100,2,FALSE))*M585++IF(N585="",0,VLOOKUP(N585,ProduktySlužby!$A$4:$C$100,2,FALSE))*O585++IF(P585="",0,VLOOKUP(P585,ProduktySlužby!$A$4:$C$100,2,FALSE))*Q585)</f>
        <v/>
      </c>
      <c r="S585" s="73" t="str">
        <f>IF(R585="","",R585+R585*ProduktySlužby!$B$1)</f>
        <v/>
      </c>
      <c r="T585" s="74" t="str">
        <f>IF(B585="","",VLOOKUP(B585,Zákazníci!$A$2:$M$1000,11,FALSE)&amp;", "&amp;VLOOKUP(B585,Zákazníci!$A$2:$M$1000,12,FALSE)&amp;", "&amp;VLOOKUP(B585,Zákazníci!$A$2:$M$1000,13,FALSE))</f>
        <v/>
      </c>
    </row>
    <row r="586" spans="1:20" ht="12.75">
      <c r="A586" s="65">
        <v>585</v>
      </c>
      <c r="B586" s="66"/>
      <c r="C586" s="66"/>
      <c r="D586" s="66"/>
      <c r="E586" s="66"/>
      <c r="F586" s="67"/>
      <c r="G586" s="70" t="str">
        <f t="shared" ca="1" si="0"/>
        <v/>
      </c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73" t="str">
        <f>IF(H586="","",VLOOKUP(H586,ProduktySlužby!$A$4:$C$100,2,FALSE)*I586+IF(J586="",0,VLOOKUP(J586,ProduktySlužby!$A$4:$C$100,2,FALSE))*K586+IF(L586="",0,VLOOKUP(L586,ProduktySlužby!$A$4:$C$100,2,FALSE))*M586++IF(N586="",0,VLOOKUP(N586,ProduktySlužby!$A$4:$C$100,2,FALSE))*O586++IF(P586="",0,VLOOKUP(P586,ProduktySlužby!$A$4:$C$100,2,FALSE))*Q586)</f>
        <v/>
      </c>
      <c r="S586" s="73" t="str">
        <f>IF(R586="","",R586+R586*ProduktySlužby!$B$1)</f>
        <v/>
      </c>
      <c r="T586" s="74" t="str">
        <f>IF(B586="","",VLOOKUP(B586,Zákazníci!$A$2:$M$1000,11,FALSE)&amp;", "&amp;VLOOKUP(B586,Zákazníci!$A$2:$M$1000,12,FALSE)&amp;", "&amp;VLOOKUP(B586,Zákazníci!$A$2:$M$1000,13,FALSE))</f>
        <v/>
      </c>
    </row>
    <row r="587" spans="1:20" ht="12.75">
      <c r="A587" s="65">
        <v>586</v>
      </c>
      <c r="B587" s="66"/>
      <c r="C587" s="66"/>
      <c r="D587" s="66"/>
      <c r="E587" s="66"/>
      <c r="F587" s="67"/>
      <c r="G587" s="70" t="str">
        <f t="shared" ca="1" si="0"/>
        <v/>
      </c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73" t="str">
        <f>IF(H587="","",VLOOKUP(H587,ProduktySlužby!$A$4:$C$100,2,FALSE)*I587+IF(J587="",0,VLOOKUP(J587,ProduktySlužby!$A$4:$C$100,2,FALSE))*K587+IF(L587="",0,VLOOKUP(L587,ProduktySlužby!$A$4:$C$100,2,FALSE))*M587++IF(N587="",0,VLOOKUP(N587,ProduktySlužby!$A$4:$C$100,2,FALSE))*O587++IF(P587="",0,VLOOKUP(P587,ProduktySlužby!$A$4:$C$100,2,FALSE))*Q587)</f>
        <v/>
      </c>
      <c r="S587" s="73" t="str">
        <f>IF(R587="","",R587+R587*ProduktySlužby!$B$1)</f>
        <v/>
      </c>
      <c r="T587" s="74" t="str">
        <f>IF(B587="","",VLOOKUP(B587,Zákazníci!$A$2:$M$1000,11,FALSE)&amp;", "&amp;VLOOKUP(B587,Zákazníci!$A$2:$M$1000,12,FALSE)&amp;", "&amp;VLOOKUP(B587,Zákazníci!$A$2:$M$1000,13,FALSE))</f>
        <v/>
      </c>
    </row>
    <row r="588" spans="1:20" ht="12.75">
      <c r="A588" s="65">
        <v>587</v>
      </c>
      <c r="B588" s="66"/>
      <c r="C588" s="66"/>
      <c r="D588" s="66"/>
      <c r="E588" s="66"/>
      <c r="F588" s="67"/>
      <c r="G588" s="70" t="str">
        <f t="shared" ca="1" si="0"/>
        <v/>
      </c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73" t="str">
        <f>IF(H588="","",VLOOKUP(H588,ProduktySlužby!$A$4:$C$100,2,FALSE)*I588+IF(J588="",0,VLOOKUP(J588,ProduktySlužby!$A$4:$C$100,2,FALSE))*K588+IF(L588="",0,VLOOKUP(L588,ProduktySlužby!$A$4:$C$100,2,FALSE))*M588++IF(N588="",0,VLOOKUP(N588,ProduktySlužby!$A$4:$C$100,2,FALSE))*O588++IF(P588="",0,VLOOKUP(P588,ProduktySlužby!$A$4:$C$100,2,FALSE))*Q588)</f>
        <v/>
      </c>
      <c r="S588" s="73" t="str">
        <f>IF(R588="","",R588+R588*ProduktySlužby!$B$1)</f>
        <v/>
      </c>
      <c r="T588" s="74" t="str">
        <f>IF(B588="","",VLOOKUP(B588,Zákazníci!$A$2:$M$1000,11,FALSE)&amp;", "&amp;VLOOKUP(B588,Zákazníci!$A$2:$M$1000,12,FALSE)&amp;", "&amp;VLOOKUP(B588,Zákazníci!$A$2:$M$1000,13,FALSE))</f>
        <v/>
      </c>
    </row>
    <row r="589" spans="1:20" ht="12.75">
      <c r="A589" s="65">
        <v>588</v>
      </c>
      <c r="B589" s="66"/>
      <c r="C589" s="66"/>
      <c r="D589" s="66"/>
      <c r="E589" s="66"/>
      <c r="F589" s="67"/>
      <c r="G589" s="70" t="str">
        <f t="shared" ca="1" si="0"/>
        <v/>
      </c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73" t="str">
        <f>IF(H589="","",VLOOKUP(H589,ProduktySlužby!$A$4:$C$100,2,FALSE)*I589+IF(J589="",0,VLOOKUP(J589,ProduktySlužby!$A$4:$C$100,2,FALSE))*K589+IF(L589="",0,VLOOKUP(L589,ProduktySlužby!$A$4:$C$100,2,FALSE))*M589++IF(N589="",0,VLOOKUP(N589,ProduktySlužby!$A$4:$C$100,2,FALSE))*O589++IF(P589="",0,VLOOKUP(P589,ProduktySlužby!$A$4:$C$100,2,FALSE))*Q589)</f>
        <v/>
      </c>
      <c r="S589" s="73" t="str">
        <f>IF(R589="","",R589+R589*ProduktySlužby!$B$1)</f>
        <v/>
      </c>
      <c r="T589" s="74" t="str">
        <f>IF(B589="","",VLOOKUP(B589,Zákazníci!$A$2:$M$1000,11,FALSE)&amp;", "&amp;VLOOKUP(B589,Zákazníci!$A$2:$M$1000,12,FALSE)&amp;", "&amp;VLOOKUP(B589,Zákazníci!$A$2:$M$1000,13,FALSE))</f>
        <v/>
      </c>
    </row>
    <row r="590" spans="1:20" ht="12.75">
      <c r="A590" s="65">
        <v>589</v>
      </c>
      <c r="B590" s="66"/>
      <c r="C590" s="66"/>
      <c r="D590" s="66"/>
      <c r="E590" s="66"/>
      <c r="F590" s="67"/>
      <c r="G590" s="70" t="str">
        <f t="shared" ca="1" si="0"/>
        <v/>
      </c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73" t="str">
        <f>IF(H590="","",VLOOKUP(H590,ProduktySlužby!$A$4:$C$100,2,FALSE)*I590+IF(J590="",0,VLOOKUP(J590,ProduktySlužby!$A$4:$C$100,2,FALSE))*K590+IF(L590="",0,VLOOKUP(L590,ProduktySlužby!$A$4:$C$100,2,FALSE))*M590++IF(N590="",0,VLOOKUP(N590,ProduktySlužby!$A$4:$C$100,2,FALSE))*O590++IF(P590="",0,VLOOKUP(P590,ProduktySlužby!$A$4:$C$100,2,FALSE))*Q590)</f>
        <v/>
      </c>
      <c r="S590" s="73" t="str">
        <f>IF(R590="","",R590+R590*ProduktySlužby!$B$1)</f>
        <v/>
      </c>
      <c r="T590" s="74" t="str">
        <f>IF(B590="","",VLOOKUP(B590,Zákazníci!$A$2:$M$1000,11,FALSE)&amp;", "&amp;VLOOKUP(B590,Zákazníci!$A$2:$M$1000,12,FALSE)&amp;", "&amp;VLOOKUP(B590,Zákazníci!$A$2:$M$1000,13,FALSE))</f>
        <v/>
      </c>
    </row>
    <row r="591" spans="1:20" ht="12.75">
      <c r="A591" s="65">
        <v>590</v>
      </c>
      <c r="B591" s="66"/>
      <c r="C591" s="66"/>
      <c r="D591" s="66"/>
      <c r="E591" s="66"/>
      <c r="F591" s="67"/>
      <c r="G591" s="70" t="str">
        <f t="shared" ca="1" si="0"/>
        <v/>
      </c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73" t="str">
        <f>IF(H591="","",VLOOKUP(H591,ProduktySlužby!$A$4:$C$100,2,FALSE)*I591+IF(J591="",0,VLOOKUP(J591,ProduktySlužby!$A$4:$C$100,2,FALSE))*K591+IF(L591="",0,VLOOKUP(L591,ProduktySlužby!$A$4:$C$100,2,FALSE))*M591++IF(N591="",0,VLOOKUP(N591,ProduktySlužby!$A$4:$C$100,2,FALSE))*O591++IF(P591="",0,VLOOKUP(P591,ProduktySlužby!$A$4:$C$100,2,FALSE))*Q591)</f>
        <v/>
      </c>
      <c r="S591" s="73" t="str">
        <f>IF(R591="","",R591+R591*ProduktySlužby!$B$1)</f>
        <v/>
      </c>
      <c r="T591" s="74" t="str">
        <f>IF(B591="","",VLOOKUP(B591,Zákazníci!$A$2:$M$1000,11,FALSE)&amp;", "&amp;VLOOKUP(B591,Zákazníci!$A$2:$M$1000,12,FALSE)&amp;", "&amp;VLOOKUP(B591,Zákazníci!$A$2:$M$1000,13,FALSE))</f>
        <v/>
      </c>
    </row>
    <row r="592" spans="1:20" ht="12.75">
      <c r="A592" s="65">
        <v>591</v>
      </c>
      <c r="B592" s="66"/>
      <c r="C592" s="66"/>
      <c r="D592" s="66"/>
      <c r="E592" s="66"/>
      <c r="F592" s="67"/>
      <c r="G592" s="70" t="str">
        <f t="shared" ca="1" si="0"/>
        <v/>
      </c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73" t="str">
        <f>IF(H592="","",VLOOKUP(H592,ProduktySlužby!$A$4:$C$100,2,FALSE)*I592+IF(J592="",0,VLOOKUP(J592,ProduktySlužby!$A$4:$C$100,2,FALSE))*K592+IF(L592="",0,VLOOKUP(L592,ProduktySlužby!$A$4:$C$100,2,FALSE))*M592++IF(N592="",0,VLOOKUP(N592,ProduktySlužby!$A$4:$C$100,2,FALSE))*O592++IF(P592="",0,VLOOKUP(P592,ProduktySlužby!$A$4:$C$100,2,FALSE))*Q592)</f>
        <v/>
      </c>
      <c r="S592" s="73" t="str">
        <f>IF(R592="","",R592+R592*ProduktySlužby!$B$1)</f>
        <v/>
      </c>
      <c r="T592" s="74" t="str">
        <f>IF(B592="","",VLOOKUP(B592,Zákazníci!$A$2:$M$1000,11,FALSE)&amp;", "&amp;VLOOKUP(B592,Zákazníci!$A$2:$M$1000,12,FALSE)&amp;", "&amp;VLOOKUP(B592,Zákazníci!$A$2:$M$1000,13,FALSE))</f>
        <v/>
      </c>
    </row>
    <row r="593" spans="1:20" ht="12.75">
      <c r="A593" s="65">
        <v>592</v>
      </c>
      <c r="B593" s="66"/>
      <c r="C593" s="66"/>
      <c r="D593" s="66"/>
      <c r="E593" s="66"/>
      <c r="F593" s="67"/>
      <c r="G593" s="70" t="str">
        <f t="shared" ca="1" si="0"/>
        <v/>
      </c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73" t="str">
        <f>IF(H593="","",VLOOKUP(H593,ProduktySlužby!$A$4:$C$100,2,FALSE)*I593+IF(J593="",0,VLOOKUP(J593,ProduktySlužby!$A$4:$C$100,2,FALSE))*K593+IF(L593="",0,VLOOKUP(L593,ProduktySlužby!$A$4:$C$100,2,FALSE))*M593++IF(N593="",0,VLOOKUP(N593,ProduktySlužby!$A$4:$C$100,2,FALSE))*O593++IF(P593="",0,VLOOKUP(P593,ProduktySlužby!$A$4:$C$100,2,FALSE))*Q593)</f>
        <v/>
      </c>
      <c r="S593" s="73" t="str">
        <f>IF(R593="","",R593+R593*ProduktySlužby!$B$1)</f>
        <v/>
      </c>
      <c r="T593" s="74" t="str">
        <f>IF(B593="","",VLOOKUP(B593,Zákazníci!$A$2:$M$1000,11,FALSE)&amp;", "&amp;VLOOKUP(B593,Zákazníci!$A$2:$M$1000,12,FALSE)&amp;", "&amp;VLOOKUP(B593,Zákazníci!$A$2:$M$1000,13,FALSE))</f>
        <v/>
      </c>
    </row>
    <row r="594" spans="1:20" ht="12.75">
      <c r="A594" s="65">
        <v>593</v>
      </c>
      <c r="B594" s="66"/>
      <c r="C594" s="66"/>
      <c r="D594" s="66"/>
      <c r="E594" s="66"/>
      <c r="F594" s="67"/>
      <c r="G594" s="70" t="str">
        <f t="shared" ca="1" si="0"/>
        <v/>
      </c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73" t="str">
        <f>IF(H594="","",VLOOKUP(H594,ProduktySlužby!$A$4:$C$100,2,FALSE)*I594+IF(J594="",0,VLOOKUP(J594,ProduktySlužby!$A$4:$C$100,2,FALSE))*K594+IF(L594="",0,VLOOKUP(L594,ProduktySlužby!$A$4:$C$100,2,FALSE))*M594++IF(N594="",0,VLOOKUP(N594,ProduktySlužby!$A$4:$C$100,2,FALSE))*O594++IF(P594="",0,VLOOKUP(P594,ProduktySlužby!$A$4:$C$100,2,FALSE))*Q594)</f>
        <v/>
      </c>
      <c r="S594" s="73" t="str">
        <f>IF(R594="","",R594+R594*ProduktySlužby!$B$1)</f>
        <v/>
      </c>
      <c r="T594" s="74" t="str">
        <f>IF(B594="","",VLOOKUP(B594,Zákazníci!$A$2:$M$1000,11,FALSE)&amp;", "&amp;VLOOKUP(B594,Zákazníci!$A$2:$M$1000,12,FALSE)&amp;", "&amp;VLOOKUP(B594,Zákazníci!$A$2:$M$1000,13,FALSE))</f>
        <v/>
      </c>
    </row>
    <row r="595" spans="1:20" ht="12.75">
      <c r="A595" s="65">
        <v>594</v>
      </c>
      <c r="B595" s="66"/>
      <c r="C595" s="66"/>
      <c r="D595" s="66"/>
      <c r="E595" s="66"/>
      <c r="F595" s="67"/>
      <c r="G595" s="70" t="str">
        <f t="shared" ca="1" si="0"/>
        <v/>
      </c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73" t="str">
        <f>IF(H595="","",VLOOKUP(H595,ProduktySlužby!$A$4:$C$100,2,FALSE)*I595+IF(J595="",0,VLOOKUP(J595,ProduktySlužby!$A$4:$C$100,2,FALSE))*K595+IF(L595="",0,VLOOKUP(L595,ProduktySlužby!$A$4:$C$100,2,FALSE))*M595++IF(N595="",0,VLOOKUP(N595,ProduktySlužby!$A$4:$C$100,2,FALSE))*O595++IF(P595="",0,VLOOKUP(P595,ProduktySlužby!$A$4:$C$100,2,FALSE))*Q595)</f>
        <v/>
      </c>
      <c r="S595" s="73" t="str">
        <f>IF(R595="","",R595+R595*ProduktySlužby!$B$1)</f>
        <v/>
      </c>
      <c r="T595" s="74" t="str">
        <f>IF(B595="","",VLOOKUP(B595,Zákazníci!$A$2:$M$1000,11,FALSE)&amp;", "&amp;VLOOKUP(B595,Zákazníci!$A$2:$M$1000,12,FALSE)&amp;", "&amp;VLOOKUP(B595,Zákazníci!$A$2:$M$1000,13,FALSE))</f>
        <v/>
      </c>
    </row>
    <row r="596" spans="1:20" ht="12.75">
      <c r="A596" s="65">
        <v>595</v>
      </c>
      <c r="B596" s="66"/>
      <c r="C596" s="66"/>
      <c r="D596" s="66"/>
      <c r="E596" s="66"/>
      <c r="F596" s="67"/>
      <c r="G596" s="70" t="str">
        <f t="shared" ca="1" si="0"/>
        <v/>
      </c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73" t="str">
        <f>IF(H596="","",VLOOKUP(H596,ProduktySlužby!$A$4:$C$100,2,FALSE)*I596+IF(J596="",0,VLOOKUP(J596,ProduktySlužby!$A$4:$C$100,2,FALSE))*K596+IF(L596="",0,VLOOKUP(L596,ProduktySlužby!$A$4:$C$100,2,FALSE))*M596++IF(N596="",0,VLOOKUP(N596,ProduktySlužby!$A$4:$C$100,2,FALSE))*O596++IF(P596="",0,VLOOKUP(P596,ProduktySlužby!$A$4:$C$100,2,FALSE))*Q596)</f>
        <v/>
      </c>
      <c r="S596" s="73" t="str">
        <f>IF(R596="","",R596+R596*ProduktySlužby!$B$1)</f>
        <v/>
      </c>
      <c r="T596" s="74" t="str">
        <f>IF(B596="","",VLOOKUP(B596,Zákazníci!$A$2:$M$1000,11,FALSE)&amp;", "&amp;VLOOKUP(B596,Zákazníci!$A$2:$M$1000,12,FALSE)&amp;", "&amp;VLOOKUP(B596,Zákazníci!$A$2:$M$1000,13,FALSE))</f>
        <v/>
      </c>
    </row>
    <row r="597" spans="1:20" ht="12.75">
      <c r="A597" s="65">
        <v>596</v>
      </c>
      <c r="B597" s="66"/>
      <c r="C597" s="66"/>
      <c r="D597" s="66"/>
      <c r="E597" s="66"/>
      <c r="F597" s="67"/>
      <c r="G597" s="70" t="str">
        <f t="shared" ca="1" si="0"/>
        <v/>
      </c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73" t="str">
        <f>IF(H597="","",VLOOKUP(H597,ProduktySlužby!$A$4:$C$100,2,FALSE)*I597+IF(J597="",0,VLOOKUP(J597,ProduktySlužby!$A$4:$C$100,2,FALSE))*K597+IF(L597="",0,VLOOKUP(L597,ProduktySlužby!$A$4:$C$100,2,FALSE))*M597++IF(N597="",0,VLOOKUP(N597,ProduktySlužby!$A$4:$C$100,2,FALSE))*O597++IF(P597="",0,VLOOKUP(P597,ProduktySlužby!$A$4:$C$100,2,FALSE))*Q597)</f>
        <v/>
      </c>
      <c r="S597" s="73" t="str">
        <f>IF(R597="","",R597+R597*ProduktySlužby!$B$1)</f>
        <v/>
      </c>
      <c r="T597" s="74" t="str">
        <f>IF(B597="","",VLOOKUP(B597,Zákazníci!$A$2:$M$1000,11,FALSE)&amp;", "&amp;VLOOKUP(B597,Zákazníci!$A$2:$M$1000,12,FALSE)&amp;", "&amp;VLOOKUP(B597,Zákazníci!$A$2:$M$1000,13,FALSE))</f>
        <v/>
      </c>
    </row>
    <row r="598" spans="1:20" ht="12.75">
      <c r="A598" s="65">
        <v>597</v>
      </c>
      <c r="B598" s="66"/>
      <c r="C598" s="66"/>
      <c r="D598" s="66"/>
      <c r="E598" s="66"/>
      <c r="F598" s="67"/>
      <c r="G598" s="70" t="str">
        <f t="shared" ca="1" si="0"/>
        <v/>
      </c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73" t="str">
        <f>IF(H598="","",VLOOKUP(H598,ProduktySlužby!$A$4:$C$100,2,FALSE)*I598+IF(J598="",0,VLOOKUP(J598,ProduktySlužby!$A$4:$C$100,2,FALSE))*K598+IF(L598="",0,VLOOKUP(L598,ProduktySlužby!$A$4:$C$100,2,FALSE))*M598++IF(N598="",0,VLOOKUP(N598,ProduktySlužby!$A$4:$C$100,2,FALSE))*O598++IF(P598="",0,VLOOKUP(P598,ProduktySlužby!$A$4:$C$100,2,FALSE))*Q598)</f>
        <v/>
      </c>
      <c r="S598" s="73" t="str">
        <f>IF(R598="","",R598+R598*ProduktySlužby!$B$1)</f>
        <v/>
      </c>
      <c r="T598" s="74" t="str">
        <f>IF(B598="","",VLOOKUP(B598,Zákazníci!$A$2:$M$1000,11,FALSE)&amp;", "&amp;VLOOKUP(B598,Zákazníci!$A$2:$M$1000,12,FALSE)&amp;", "&amp;VLOOKUP(B598,Zákazníci!$A$2:$M$1000,13,FALSE))</f>
        <v/>
      </c>
    </row>
    <row r="599" spans="1:20" ht="12.75">
      <c r="A599" s="65">
        <v>598</v>
      </c>
      <c r="B599" s="66"/>
      <c r="C599" s="66"/>
      <c r="D599" s="66"/>
      <c r="E599" s="66"/>
      <c r="F599" s="67"/>
      <c r="G599" s="70" t="str">
        <f t="shared" ca="1" si="0"/>
        <v/>
      </c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73" t="str">
        <f>IF(H599="","",VLOOKUP(H599,ProduktySlužby!$A$4:$C$100,2,FALSE)*I599+IF(J599="",0,VLOOKUP(J599,ProduktySlužby!$A$4:$C$100,2,FALSE))*K599+IF(L599="",0,VLOOKUP(L599,ProduktySlužby!$A$4:$C$100,2,FALSE))*M599++IF(N599="",0,VLOOKUP(N599,ProduktySlužby!$A$4:$C$100,2,FALSE))*O599++IF(P599="",0,VLOOKUP(P599,ProduktySlužby!$A$4:$C$100,2,FALSE))*Q599)</f>
        <v/>
      </c>
      <c r="S599" s="73" t="str">
        <f>IF(R599="","",R599+R599*ProduktySlužby!$B$1)</f>
        <v/>
      </c>
      <c r="T599" s="74" t="str">
        <f>IF(B599="","",VLOOKUP(B599,Zákazníci!$A$2:$M$1000,11,FALSE)&amp;", "&amp;VLOOKUP(B599,Zákazníci!$A$2:$M$1000,12,FALSE)&amp;", "&amp;VLOOKUP(B599,Zákazníci!$A$2:$M$1000,13,FALSE))</f>
        <v/>
      </c>
    </row>
    <row r="600" spans="1:20" ht="12.75">
      <c r="A600" s="65">
        <v>599</v>
      </c>
      <c r="B600" s="66"/>
      <c r="C600" s="66"/>
      <c r="D600" s="66"/>
      <c r="E600" s="66"/>
      <c r="F600" s="67"/>
      <c r="G600" s="70" t="str">
        <f t="shared" ca="1" si="0"/>
        <v/>
      </c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73" t="str">
        <f>IF(H600="","",VLOOKUP(H600,ProduktySlužby!$A$4:$C$100,2,FALSE)*I600+IF(J600="",0,VLOOKUP(J600,ProduktySlužby!$A$4:$C$100,2,FALSE))*K600+IF(L600="",0,VLOOKUP(L600,ProduktySlužby!$A$4:$C$100,2,FALSE))*M600++IF(N600="",0,VLOOKUP(N600,ProduktySlužby!$A$4:$C$100,2,FALSE))*O600++IF(P600="",0,VLOOKUP(P600,ProduktySlužby!$A$4:$C$100,2,FALSE))*Q600)</f>
        <v/>
      </c>
      <c r="S600" s="73" t="str">
        <f>IF(R600="","",R600+R600*ProduktySlužby!$B$1)</f>
        <v/>
      </c>
      <c r="T600" s="74" t="str">
        <f>IF(B600="","",VLOOKUP(B600,Zákazníci!$A$2:$M$1000,11,FALSE)&amp;", "&amp;VLOOKUP(B600,Zákazníci!$A$2:$M$1000,12,FALSE)&amp;", "&amp;VLOOKUP(B600,Zákazníci!$A$2:$M$1000,13,FALSE))</f>
        <v/>
      </c>
    </row>
    <row r="601" spans="1:20" ht="12.75">
      <c r="A601" s="65">
        <v>600</v>
      </c>
      <c r="B601" s="66"/>
      <c r="C601" s="66"/>
      <c r="D601" s="66"/>
      <c r="E601" s="66"/>
      <c r="F601" s="67"/>
      <c r="G601" s="70" t="str">
        <f t="shared" ca="1" si="0"/>
        <v/>
      </c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73" t="str">
        <f>IF(H601="","",VLOOKUP(H601,ProduktySlužby!$A$4:$C$100,2,FALSE)*I601+IF(J601="",0,VLOOKUP(J601,ProduktySlužby!$A$4:$C$100,2,FALSE))*K601+IF(L601="",0,VLOOKUP(L601,ProduktySlužby!$A$4:$C$100,2,FALSE))*M601++IF(N601="",0,VLOOKUP(N601,ProduktySlužby!$A$4:$C$100,2,FALSE))*O601++IF(P601="",0,VLOOKUP(P601,ProduktySlužby!$A$4:$C$100,2,FALSE))*Q601)</f>
        <v/>
      </c>
      <c r="S601" s="73" t="str">
        <f>IF(R601="","",R601+R601*ProduktySlužby!$B$1)</f>
        <v/>
      </c>
      <c r="T601" s="74" t="str">
        <f>IF(B601="","",VLOOKUP(B601,Zákazníci!$A$2:$M$1000,11,FALSE)&amp;", "&amp;VLOOKUP(B601,Zákazníci!$A$2:$M$1000,12,FALSE)&amp;", "&amp;VLOOKUP(B601,Zákazníci!$A$2:$M$1000,13,FALSE))</f>
        <v/>
      </c>
    </row>
    <row r="602" spans="1:20" ht="12.75">
      <c r="A602" s="65">
        <v>601</v>
      </c>
      <c r="B602" s="66"/>
      <c r="C602" s="66"/>
      <c r="D602" s="66"/>
      <c r="E602" s="66"/>
      <c r="F602" s="67"/>
      <c r="G602" s="70" t="str">
        <f t="shared" ca="1" si="0"/>
        <v/>
      </c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73" t="str">
        <f>IF(H602="","",VLOOKUP(H602,ProduktySlužby!$A$4:$C$100,2,FALSE)*I602+IF(J602="",0,VLOOKUP(J602,ProduktySlužby!$A$4:$C$100,2,FALSE))*K602+IF(L602="",0,VLOOKUP(L602,ProduktySlužby!$A$4:$C$100,2,FALSE))*M602++IF(N602="",0,VLOOKUP(N602,ProduktySlužby!$A$4:$C$100,2,FALSE))*O602++IF(P602="",0,VLOOKUP(P602,ProduktySlužby!$A$4:$C$100,2,FALSE))*Q602)</f>
        <v/>
      </c>
      <c r="S602" s="73" t="str">
        <f>IF(R602="","",R602+R602*ProduktySlužby!$B$1)</f>
        <v/>
      </c>
      <c r="T602" s="74" t="str">
        <f>IF(B602="","",VLOOKUP(B602,Zákazníci!$A$2:$M$1000,11,FALSE)&amp;", "&amp;VLOOKUP(B602,Zákazníci!$A$2:$M$1000,12,FALSE)&amp;", "&amp;VLOOKUP(B602,Zákazníci!$A$2:$M$1000,13,FALSE))</f>
        <v/>
      </c>
    </row>
    <row r="603" spans="1:20" ht="12.75">
      <c r="A603" s="65">
        <v>602</v>
      </c>
      <c r="B603" s="66"/>
      <c r="C603" s="66"/>
      <c r="D603" s="66"/>
      <c r="E603" s="66"/>
      <c r="F603" s="67"/>
      <c r="G603" s="70" t="str">
        <f t="shared" ca="1" si="0"/>
        <v/>
      </c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73" t="str">
        <f>IF(H603="","",VLOOKUP(H603,ProduktySlužby!$A$4:$C$100,2,FALSE)*I603+IF(J603="",0,VLOOKUP(J603,ProduktySlužby!$A$4:$C$100,2,FALSE))*K603+IF(L603="",0,VLOOKUP(L603,ProduktySlužby!$A$4:$C$100,2,FALSE))*M603++IF(N603="",0,VLOOKUP(N603,ProduktySlužby!$A$4:$C$100,2,FALSE))*O603++IF(P603="",0,VLOOKUP(P603,ProduktySlužby!$A$4:$C$100,2,FALSE))*Q603)</f>
        <v/>
      </c>
      <c r="S603" s="73" t="str">
        <f>IF(R603="","",R603+R603*ProduktySlužby!$B$1)</f>
        <v/>
      </c>
      <c r="T603" s="74" t="str">
        <f>IF(B603="","",VLOOKUP(B603,Zákazníci!$A$2:$M$1000,11,FALSE)&amp;", "&amp;VLOOKUP(B603,Zákazníci!$A$2:$M$1000,12,FALSE)&amp;", "&amp;VLOOKUP(B603,Zákazníci!$A$2:$M$1000,13,FALSE))</f>
        <v/>
      </c>
    </row>
    <row r="604" spans="1:20" ht="12.75">
      <c r="A604" s="65">
        <v>603</v>
      </c>
      <c r="B604" s="66"/>
      <c r="C604" s="66"/>
      <c r="D604" s="66"/>
      <c r="E604" s="66"/>
      <c r="F604" s="67"/>
      <c r="G604" s="70" t="str">
        <f t="shared" ca="1" si="0"/>
        <v/>
      </c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73" t="str">
        <f>IF(H604="","",VLOOKUP(H604,ProduktySlužby!$A$4:$C$100,2,FALSE)*I604+IF(J604="",0,VLOOKUP(J604,ProduktySlužby!$A$4:$C$100,2,FALSE))*K604+IF(L604="",0,VLOOKUP(L604,ProduktySlužby!$A$4:$C$100,2,FALSE))*M604++IF(N604="",0,VLOOKUP(N604,ProduktySlužby!$A$4:$C$100,2,FALSE))*O604++IF(P604="",0,VLOOKUP(P604,ProduktySlužby!$A$4:$C$100,2,FALSE))*Q604)</f>
        <v/>
      </c>
      <c r="S604" s="73" t="str">
        <f>IF(R604="","",R604+R604*ProduktySlužby!$B$1)</f>
        <v/>
      </c>
      <c r="T604" s="74" t="str">
        <f>IF(B604="","",VLOOKUP(B604,Zákazníci!$A$2:$M$1000,11,FALSE)&amp;", "&amp;VLOOKUP(B604,Zákazníci!$A$2:$M$1000,12,FALSE)&amp;", "&amp;VLOOKUP(B604,Zákazníci!$A$2:$M$1000,13,FALSE))</f>
        <v/>
      </c>
    </row>
    <row r="605" spans="1:20" ht="12.75">
      <c r="A605" s="65">
        <v>604</v>
      </c>
      <c r="B605" s="66"/>
      <c r="C605" s="66"/>
      <c r="D605" s="66"/>
      <c r="E605" s="66"/>
      <c r="F605" s="67"/>
      <c r="G605" s="70" t="str">
        <f t="shared" ca="1" si="0"/>
        <v/>
      </c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73" t="str">
        <f>IF(H605="","",VLOOKUP(H605,ProduktySlužby!$A$4:$C$100,2,FALSE)*I605+IF(J605="",0,VLOOKUP(J605,ProduktySlužby!$A$4:$C$100,2,FALSE))*K605+IF(L605="",0,VLOOKUP(L605,ProduktySlužby!$A$4:$C$100,2,FALSE))*M605++IF(N605="",0,VLOOKUP(N605,ProduktySlužby!$A$4:$C$100,2,FALSE))*O605++IF(P605="",0,VLOOKUP(P605,ProduktySlužby!$A$4:$C$100,2,FALSE))*Q605)</f>
        <v/>
      </c>
      <c r="S605" s="73" t="str">
        <f>IF(R605="","",R605+R605*ProduktySlužby!$B$1)</f>
        <v/>
      </c>
      <c r="T605" s="74" t="str">
        <f>IF(B605="","",VLOOKUP(B605,Zákazníci!$A$2:$M$1000,11,FALSE)&amp;", "&amp;VLOOKUP(B605,Zákazníci!$A$2:$M$1000,12,FALSE)&amp;", "&amp;VLOOKUP(B605,Zákazníci!$A$2:$M$1000,13,FALSE))</f>
        <v/>
      </c>
    </row>
    <row r="606" spans="1:20" ht="12.75">
      <c r="A606" s="65">
        <v>605</v>
      </c>
      <c r="B606" s="66"/>
      <c r="C606" s="66"/>
      <c r="D606" s="66"/>
      <c r="E606" s="66"/>
      <c r="F606" s="67"/>
      <c r="G606" s="70" t="str">
        <f t="shared" ca="1" si="0"/>
        <v/>
      </c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73" t="str">
        <f>IF(H606="","",VLOOKUP(H606,ProduktySlužby!$A$4:$C$100,2,FALSE)*I606+IF(J606="",0,VLOOKUP(J606,ProduktySlužby!$A$4:$C$100,2,FALSE))*K606+IF(L606="",0,VLOOKUP(L606,ProduktySlužby!$A$4:$C$100,2,FALSE))*M606++IF(N606="",0,VLOOKUP(N606,ProduktySlužby!$A$4:$C$100,2,FALSE))*O606++IF(P606="",0,VLOOKUP(P606,ProduktySlužby!$A$4:$C$100,2,FALSE))*Q606)</f>
        <v/>
      </c>
      <c r="S606" s="73" t="str">
        <f>IF(R606="","",R606+R606*ProduktySlužby!$B$1)</f>
        <v/>
      </c>
      <c r="T606" s="74" t="str">
        <f>IF(B606="","",VLOOKUP(B606,Zákazníci!$A$2:$M$1000,11,FALSE)&amp;", "&amp;VLOOKUP(B606,Zákazníci!$A$2:$M$1000,12,FALSE)&amp;", "&amp;VLOOKUP(B606,Zákazníci!$A$2:$M$1000,13,FALSE))</f>
        <v/>
      </c>
    </row>
    <row r="607" spans="1:20" ht="12.75">
      <c r="A607" s="65">
        <v>606</v>
      </c>
      <c r="B607" s="66"/>
      <c r="C607" s="66"/>
      <c r="D607" s="66"/>
      <c r="E607" s="66"/>
      <c r="F607" s="67"/>
      <c r="G607" s="70" t="str">
        <f t="shared" ca="1" si="0"/>
        <v/>
      </c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73" t="str">
        <f>IF(H607="","",VLOOKUP(H607,ProduktySlužby!$A$4:$C$100,2,FALSE)*I607+IF(J607="",0,VLOOKUP(J607,ProduktySlužby!$A$4:$C$100,2,FALSE))*K607+IF(L607="",0,VLOOKUP(L607,ProduktySlužby!$A$4:$C$100,2,FALSE))*M607++IF(N607="",0,VLOOKUP(N607,ProduktySlužby!$A$4:$C$100,2,FALSE))*O607++IF(P607="",0,VLOOKUP(P607,ProduktySlužby!$A$4:$C$100,2,FALSE))*Q607)</f>
        <v/>
      </c>
      <c r="S607" s="73" t="str">
        <f>IF(R607="","",R607+R607*ProduktySlužby!$B$1)</f>
        <v/>
      </c>
      <c r="T607" s="74" t="str">
        <f>IF(B607="","",VLOOKUP(B607,Zákazníci!$A$2:$M$1000,11,FALSE)&amp;", "&amp;VLOOKUP(B607,Zákazníci!$A$2:$M$1000,12,FALSE)&amp;", "&amp;VLOOKUP(B607,Zákazníci!$A$2:$M$1000,13,FALSE))</f>
        <v/>
      </c>
    </row>
    <row r="608" spans="1:20" ht="12.75">
      <c r="A608" s="65">
        <v>607</v>
      </c>
      <c r="B608" s="66"/>
      <c r="C608" s="66"/>
      <c r="D608" s="66"/>
      <c r="E608" s="66"/>
      <c r="F608" s="67"/>
      <c r="G608" s="70" t="str">
        <f t="shared" ca="1" si="0"/>
        <v/>
      </c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73" t="str">
        <f>IF(H608="","",VLOOKUP(H608,ProduktySlužby!$A$4:$C$100,2,FALSE)*I608+IF(J608="",0,VLOOKUP(J608,ProduktySlužby!$A$4:$C$100,2,FALSE))*K608+IF(L608="",0,VLOOKUP(L608,ProduktySlužby!$A$4:$C$100,2,FALSE))*M608++IF(N608="",0,VLOOKUP(N608,ProduktySlužby!$A$4:$C$100,2,FALSE))*O608++IF(P608="",0,VLOOKUP(P608,ProduktySlužby!$A$4:$C$100,2,FALSE))*Q608)</f>
        <v/>
      </c>
      <c r="S608" s="73" t="str">
        <f>IF(R608="","",R608+R608*ProduktySlužby!$B$1)</f>
        <v/>
      </c>
      <c r="T608" s="74" t="str">
        <f>IF(B608="","",VLOOKUP(B608,Zákazníci!$A$2:$M$1000,11,FALSE)&amp;", "&amp;VLOOKUP(B608,Zákazníci!$A$2:$M$1000,12,FALSE)&amp;", "&amp;VLOOKUP(B608,Zákazníci!$A$2:$M$1000,13,FALSE))</f>
        <v/>
      </c>
    </row>
    <row r="609" spans="1:20" ht="12.75">
      <c r="A609" s="65">
        <v>608</v>
      </c>
      <c r="B609" s="66"/>
      <c r="C609" s="66"/>
      <c r="D609" s="66"/>
      <c r="E609" s="66"/>
      <c r="F609" s="67"/>
      <c r="G609" s="70" t="str">
        <f t="shared" ca="1" si="0"/>
        <v/>
      </c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73" t="str">
        <f>IF(H609="","",VLOOKUP(H609,ProduktySlužby!$A$4:$C$100,2,FALSE)*I609+IF(J609="",0,VLOOKUP(J609,ProduktySlužby!$A$4:$C$100,2,FALSE))*K609+IF(L609="",0,VLOOKUP(L609,ProduktySlužby!$A$4:$C$100,2,FALSE))*M609++IF(N609="",0,VLOOKUP(N609,ProduktySlužby!$A$4:$C$100,2,FALSE))*O609++IF(P609="",0,VLOOKUP(P609,ProduktySlužby!$A$4:$C$100,2,FALSE))*Q609)</f>
        <v/>
      </c>
      <c r="S609" s="73" t="str">
        <f>IF(R609="","",R609+R609*ProduktySlužby!$B$1)</f>
        <v/>
      </c>
      <c r="T609" s="74" t="str">
        <f>IF(B609="","",VLOOKUP(B609,Zákazníci!$A$2:$M$1000,11,FALSE)&amp;", "&amp;VLOOKUP(B609,Zákazníci!$A$2:$M$1000,12,FALSE)&amp;", "&amp;VLOOKUP(B609,Zákazníci!$A$2:$M$1000,13,FALSE))</f>
        <v/>
      </c>
    </row>
    <row r="610" spans="1:20" ht="12.75">
      <c r="A610" s="65">
        <v>609</v>
      </c>
      <c r="B610" s="66"/>
      <c r="C610" s="66"/>
      <c r="D610" s="66"/>
      <c r="E610" s="66"/>
      <c r="F610" s="67"/>
      <c r="G610" s="70" t="str">
        <f t="shared" ca="1" si="0"/>
        <v/>
      </c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73" t="str">
        <f>IF(H610="","",VLOOKUP(H610,ProduktySlužby!$A$4:$C$100,2,FALSE)*I610+IF(J610="",0,VLOOKUP(J610,ProduktySlužby!$A$4:$C$100,2,FALSE))*K610+IF(L610="",0,VLOOKUP(L610,ProduktySlužby!$A$4:$C$100,2,FALSE))*M610++IF(N610="",0,VLOOKUP(N610,ProduktySlužby!$A$4:$C$100,2,FALSE))*O610++IF(P610="",0,VLOOKUP(P610,ProduktySlužby!$A$4:$C$100,2,FALSE))*Q610)</f>
        <v/>
      </c>
      <c r="S610" s="73" t="str">
        <f>IF(R610="","",R610+R610*ProduktySlužby!$B$1)</f>
        <v/>
      </c>
      <c r="T610" s="74" t="str">
        <f>IF(B610="","",VLOOKUP(B610,Zákazníci!$A$2:$M$1000,11,FALSE)&amp;", "&amp;VLOOKUP(B610,Zákazníci!$A$2:$M$1000,12,FALSE)&amp;", "&amp;VLOOKUP(B610,Zákazníci!$A$2:$M$1000,13,FALSE))</f>
        <v/>
      </c>
    </row>
    <row r="611" spans="1:20" ht="12.75">
      <c r="A611" s="65">
        <v>610</v>
      </c>
      <c r="B611" s="66"/>
      <c r="C611" s="66"/>
      <c r="D611" s="66"/>
      <c r="E611" s="66"/>
      <c r="F611" s="67"/>
      <c r="G611" s="70" t="str">
        <f t="shared" ca="1" si="0"/>
        <v/>
      </c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73" t="str">
        <f>IF(H611="","",VLOOKUP(H611,ProduktySlužby!$A$4:$C$100,2,FALSE)*I611+IF(J611="",0,VLOOKUP(J611,ProduktySlužby!$A$4:$C$100,2,FALSE))*K611+IF(L611="",0,VLOOKUP(L611,ProduktySlužby!$A$4:$C$100,2,FALSE))*M611++IF(N611="",0,VLOOKUP(N611,ProduktySlužby!$A$4:$C$100,2,FALSE))*O611++IF(P611="",0,VLOOKUP(P611,ProduktySlužby!$A$4:$C$100,2,FALSE))*Q611)</f>
        <v/>
      </c>
      <c r="S611" s="73" t="str">
        <f>IF(R611="","",R611+R611*ProduktySlužby!$B$1)</f>
        <v/>
      </c>
      <c r="T611" s="74" t="str">
        <f>IF(B611="","",VLOOKUP(B611,Zákazníci!$A$2:$M$1000,11,FALSE)&amp;", "&amp;VLOOKUP(B611,Zákazníci!$A$2:$M$1000,12,FALSE)&amp;", "&amp;VLOOKUP(B611,Zákazníci!$A$2:$M$1000,13,FALSE))</f>
        <v/>
      </c>
    </row>
    <row r="612" spans="1:20" ht="12.75">
      <c r="A612" s="65">
        <v>611</v>
      </c>
      <c r="B612" s="66"/>
      <c r="C612" s="66"/>
      <c r="D612" s="66"/>
      <c r="E612" s="66"/>
      <c r="F612" s="67"/>
      <c r="G612" s="70" t="str">
        <f t="shared" ca="1" si="0"/>
        <v/>
      </c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73" t="str">
        <f>IF(H612="","",VLOOKUP(H612,ProduktySlužby!$A$4:$C$100,2,FALSE)*I612+IF(J612="",0,VLOOKUP(J612,ProduktySlužby!$A$4:$C$100,2,FALSE))*K612+IF(L612="",0,VLOOKUP(L612,ProduktySlužby!$A$4:$C$100,2,FALSE))*M612++IF(N612="",0,VLOOKUP(N612,ProduktySlužby!$A$4:$C$100,2,FALSE))*O612++IF(P612="",0,VLOOKUP(P612,ProduktySlužby!$A$4:$C$100,2,FALSE))*Q612)</f>
        <v/>
      </c>
      <c r="S612" s="73" t="str">
        <f>IF(R612="","",R612+R612*ProduktySlužby!$B$1)</f>
        <v/>
      </c>
      <c r="T612" s="74" t="str">
        <f>IF(B612="","",VLOOKUP(B612,Zákazníci!$A$2:$M$1000,11,FALSE)&amp;", "&amp;VLOOKUP(B612,Zákazníci!$A$2:$M$1000,12,FALSE)&amp;", "&amp;VLOOKUP(B612,Zákazníci!$A$2:$M$1000,13,FALSE))</f>
        <v/>
      </c>
    </row>
    <row r="613" spans="1:20" ht="12.75">
      <c r="A613" s="65">
        <v>612</v>
      </c>
      <c r="B613" s="66"/>
      <c r="C613" s="66"/>
      <c r="D613" s="66"/>
      <c r="E613" s="66"/>
      <c r="F613" s="67"/>
      <c r="G613" s="70" t="str">
        <f t="shared" ca="1" si="0"/>
        <v/>
      </c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73" t="str">
        <f>IF(H613="","",VLOOKUP(H613,ProduktySlužby!$A$4:$C$100,2,FALSE)*I613+IF(J613="",0,VLOOKUP(J613,ProduktySlužby!$A$4:$C$100,2,FALSE))*K613+IF(L613="",0,VLOOKUP(L613,ProduktySlužby!$A$4:$C$100,2,FALSE))*M613++IF(N613="",0,VLOOKUP(N613,ProduktySlužby!$A$4:$C$100,2,FALSE))*O613++IF(P613="",0,VLOOKUP(P613,ProduktySlužby!$A$4:$C$100,2,FALSE))*Q613)</f>
        <v/>
      </c>
      <c r="S613" s="73" t="str">
        <f>IF(R613="","",R613+R613*ProduktySlužby!$B$1)</f>
        <v/>
      </c>
      <c r="T613" s="74" t="str">
        <f>IF(B613="","",VLOOKUP(B613,Zákazníci!$A$2:$M$1000,11,FALSE)&amp;", "&amp;VLOOKUP(B613,Zákazníci!$A$2:$M$1000,12,FALSE)&amp;", "&amp;VLOOKUP(B613,Zákazníci!$A$2:$M$1000,13,FALSE))</f>
        <v/>
      </c>
    </row>
    <row r="614" spans="1:20" ht="12.75">
      <c r="A614" s="65">
        <v>613</v>
      </c>
      <c r="B614" s="66"/>
      <c r="C614" s="66"/>
      <c r="D614" s="66"/>
      <c r="E614" s="66"/>
      <c r="F614" s="67"/>
      <c r="G614" s="70" t="str">
        <f t="shared" ca="1" si="0"/>
        <v/>
      </c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73" t="str">
        <f>IF(H614="","",VLOOKUP(H614,ProduktySlužby!$A$4:$C$100,2,FALSE)*I614+IF(J614="",0,VLOOKUP(J614,ProduktySlužby!$A$4:$C$100,2,FALSE))*K614+IF(L614="",0,VLOOKUP(L614,ProduktySlužby!$A$4:$C$100,2,FALSE))*M614++IF(N614="",0,VLOOKUP(N614,ProduktySlužby!$A$4:$C$100,2,FALSE))*O614++IF(P614="",0,VLOOKUP(P614,ProduktySlužby!$A$4:$C$100,2,FALSE))*Q614)</f>
        <v/>
      </c>
      <c r="S614" s="73" t="str">
        <f>IF(R614="","",R614+R614*ProduktySlužby!$B$1)</f>
        <v/>
      </c>
      <c r="T614" s="74" t="str">
        <f>IF(B614="","",VLOOKUP(B614,Zákazníci!$A$2:$M$1000,11,FALSE)&amp;", "&amp;VLOOKUP(B614,Zákazníci!$A$2:$M$1000,12,FALSE)&amp;", "&amp;VLOOKUP(B614,Zákazníci!$A$2:$M$1000,13,FALSE))</f>
        <v/>
      </c>
    </row>
    <row r="615" spans="1:20" ht="12.75">
      <c r="A615" s="65">
        <v>614</v>
      </c>
      <c r="B615" s="66"/>
      <c r="C615" s="66"/>
      <c r="D615" s="66"/>
      <c r="E615" s="66"/>
      <c r="F615" s="67"/>
      <c r="G615" s="70" t="str">
        <f t="shared" ca="1" si="0"/>
        <v/>
      </c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73" t="str">
        <f>IF(H615="","",VLOOKUP(H615,ProduktySlužby!$A$4:$C$100,2,FALSE)*I615+IF(J615="",0,VLOOKUP(J615,ProduktySlužby!$A$4:$C$100,2,FALSE))*K615+IF(L615="",0,VLOOKUP(L615,ProduktySlužby!$A$4:$C$100,2,FALSE))*M615++IF(N615="",0,VLOOKUP(N615,ProduktySlužby!$A$4:$C$100,2,FALSE))*O615++IF(P615="",0,VLOOKUP(P615,ProduktySlužby!$A$4:$C$100,2,FALSE))*Q615)</f>
        <v/>
      </c>
      <c r="S615" s="73" t="str">
        <f>IF(R615="","",R615+R615*ProduktySlužby!$B$1)</f>
        <v/>
      </c>
      <c r="T615" s="74" t="str">
        <f>IF(B615="","",VLOOKUP(B615,Zákazníci!$A$2:$M$1000,11,FALSE)&amp;", "&amp;VLOOKUP(B615,Zákazníci!$A$2:$M$1000,12,FALSE)&amp;", "&amp;VLOOKUP(B615,Zákazníci!$A$2:$M$1000,13,FALSE))</f>
        <v/>
      </c>
    </row>
    <row r="616" spans="1:20" ht="12.75">
      <c r="A616" s="65">
        <v>615</v>
      </c>
      <c r="B616" s="66"/>
      <c r="C616" s="66"/>
      <c r="D616" s="66"/>
      <c r="E616" s="66"/>
      <c r="F616" s="67"/>
      <c r="G616" s="70" t="str">
        <f t="shared" ca="1" si="0"/>
        <v/>
      </c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73" t="str">
        <f>IF(H616="","",VLOOKUP(H616,ProduktySlužby!$A$4:$C$100,2,FALSE)*I616+IF(J616="",0,VLOOKUP(J616,ProduktySlužby!$A$4:$C$100,2,FALSE))*K616+IF(L616="",0,VLOOKUP(L616,ProduktySlužby!$A$4:$C$100,2,FALSE))*M616++IF(N616="",0,VLOOKUP(N616,ProduktySlužby!$A$4:$C$100,2,FALSE))*O616++IF(P616="",0,VLOOKUP(P616,ProduktySlužby!$A$4:$C$100,2,FALSE))*Q616)</f>
        <v/>
      </c>
      <c r="S616" s="73" t="str">
        <f>IF(R616="","",R616+R616*ProduktySlužby!$B$1)</f>
        <v/>
      </c>
      <c r="T616" s="74" t="str">
        <f>IF(B616="","",VLOOKUP(B616,Zákazníci!$A$2:$M$1000,11,FALSE)&amp;", "&amp;VLOOKUP(B616,Zákazníci!$A$2:$M$1000,12,FALSE)&amp;", "&amp;VLOOKUP(B616,Zákazníci!$A$2:$M$1000,13,FALSE))</f>
        <v/>
      </c>
    </row>
    <row r="617" spans="1:20" ht="12.75">
      <c r="A617" s="65">
        <v>616</v>
      </c>
      <c r="B617" s="66"/>
      <c r="C617" s="66"/>
      <c r="D617" s="66"/>
      <c r="E617" s="66"/>
      <c r="F617" s="67"/>
      <c r="G617" s="70" t="str">
        <f t="shared" ca="1" si="0"/>
        <v/>
      </c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73" t="str">
        <f>IF(H617="","",VLOOKUP(H617,ProduktySlužby!$A$4:$C$100,2,FALSE)*I617+IF(J617="",0,VLOOKUP(J617,ProduktySlužby!$A$4:$C$100,2,FALSE))*K617+IF(L617="",0,VLOOKUP(L617,ProduktySlužby!$A$4:$C$100,2,FALSE))*M617++IF(N617="",0,VLOOKUP(N617,ProduktySlužby!$A$4:$C$100,2,FALSE))*O617++IF(P617="",0,VLOOKUP(P617,ProduktySlužby!$A$4:$C$100,2,FALSE))*Q617)</f>
        <v/>
      </c>
      <c r="S617" s="73" t="str">
        <f>IF(R617="","",R617+R617*ProduktySlužby!$B$1)</f>
        <v/>
      </c>
      <c r="T617" s="74" t="str">
        <f>IF(B617="","",VLOOKUP(B617,Zákazníci!$A$2:$M$1000,11,FALSE)&amp;", "&amp;VLOOKUP(B617,Zákazníci!$A$2:$M$1000,12,FALSE)&amp;", "&amp;VLOOKUP(B617,Zákazníci!$A$2:$M$1000,13,FALSE))</f>
        <v/>
      </c>
    </row>
    <row r="618" spans="1:20" ht="12.75">
      <c r="A618" s="65">
        <v>617</v>
      </c>
      <c r="B618" s="66"/>
      <c r="C618" s="66"/>
      <c r="D618" s="66"/>
      <c r="E618" s="66"/>
      <c r="F618" s="67"/>
      <c r="G618" s="70" t="str">
        <f t="shared" ca="1" si="0"/>
        <v/>
      </c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73" t="str">
        <f>IF(H618="","",VLOOKUP(H618,ProduktySlužby!$A$4:$C$100,2,FALSE)*I618+IF(J618="",0,VLOOKUP(J618,ProduktySlužby!$A$4:$C$100,2,FALSE))*K618+IF(L618="",0,VLOOKUP(L618,ProduktySlužby!$A$4:$C$100,2,FALSE))*M618++IF(N618="",0,VLOOKUP(N618,ProduktySlužby!$A$4:$C$100,2,FALSE))*O618++IF(P618="",0,VLOOKUP(P618,ProduktySlužby!$A$4:$C$100,2,FALSE))*Q618)</f>
        <v/>
      </c>
      <c r="S618" s="73" t="str">
        <f>IF(R618="","",R618+R618*ProduktySlužby!$B$1)</f>
        <v/>
      </c>
      <c r="T618" s="74" t="str">
        <f>IF(B618="","",VLOOKUP(B618,Zákazníci!$A$2:$M$1000,11,FALSE)&amp;", "&amp;VLOOKUP(B618,Zákazníci!$A$2:$M$1000,12,FALSE)&amp;", "&amp;VLOOKUP(B618,Zákazníci!$A$2:$M$1000,13,FALSE))</f>
        <v/>
      </c>
    </row>
    <row r="619" spans="1:20" ht="12.75">
      <c r="A619" s="65">
        <v>618</v>
      </c>
      <c r="B619" s="66"/>
      <c r="C619" s="66"/>
      <c r="D619" s="66"/>
      <c r="E619" s="66"/>
      <c r="F619" s="67"/>
      <c r="G619" s="70" t="str">
        <f t="shared" ca="1" si="0"/>
        <v/>
      </c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73" t="str">
        <f>IF(H619="","",VLOOKUP(H619,ProduktySlužby!$A$4:$C$100,2,FALSE)*I619+IF(J619="",0,VLOOKUP(J619,ProduktySlužby!$A$4:$C$100,2,FALSE))*K619+IF(L619="",0,VLOOKUP(L619,ProduktySlužby!$A$4:$C$100,2,FALSE))*M619++IF(N619="",0,VLOOKUP(N619,ProduktySlužby!$A$4:$C$100,2,FALSE))*O619++IF(P619="",0,VLOOKUP(P619,ProduktySlužby!$A$4:$C$100,2,FALSE))*Q619)</f>
        <v/>
      </c>
      <c r="S619" s="73" t="str">
        <f>IF(R619="","",R619+R619*ProduktySlužby!$B$1)</f>
        <v/>
      </c>
      <c r="T619" s="74" t="str">
        <f>IF(B619="","",VLOOKUP(B619,Zákazníci!$A$2:$M$1000,11,FALSE)&amp;", "&amp;VLOOKUP(B619,Zákazníci!$A$2:$M$1000,12,FALSE)&amp;", "&amp;VLOOKUP(B619,Zákazníci!$A$2:$M$1000,13,FALSE))</f>
        <v/>
      </c>
    </row>
    <row r="620" spans="1:20" ht="12.75">
      <c r="A620" s="65">
        <v>619</v>
      </c>
      <c r="B620" s="66"/>
      <c r="C620" s="66"/>
      <c r="D620" s="66"/>
      <c r="E620" s="66"/>
      <c r="F620" s="67"/>
      <c r="G620" s="70" t="str">
        <f t="shared" ca="1" si="0"/>
        <v/>
      </c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73" t="str">
        <f>IF(H620="","",VLOOKUP(H620,ProduktySlužby!$A$4:$C$100,2,FALSE)*I620+IF(J620="",0,VLOOKUP(J620,ProduktySlužby!$A$4:$C$100,2,FALSE))*K620+IF(L620="",0,VLOOKUP(L620,ProduktySlužby!$A$4:$C$100,2,FALSE))*M620++IF(N620="",0,VLOOKUP(N620,ProduktySlužby!$A$4:$C$100,2,FALSE))*O620++IF(P620="",0,VLOOKUP(P620,ProduktySlužby!$A$4:$C$100,2,FALSE))*Q620)</f>
        <v/>
      </c>
      <c r="S620" s="73" t="str">
        <f>IF(R620="","",R620+R620*ProduktySlužby!$B$1)</f>
        <v/>
      </c>
      <c r="T620" s="74" t="str">
        <f>IF(B620="","",VLOOKUP(B620,Zákazníci!$A$2:$M$1000,11,FALSE)&amp;", "&amp;VLOOKUP(B620,Zákazníci!$A$2:$M$1000,12,FALSE)&amp;", "&amp;VLOOKUP(B620,Zákazníci!$A$2:$M$1000,13,FALSE))</f>
        <v/>
      </c>
    </row>
    <row r="621" spans="1:20" ht="12.75">
      <c r="A621" s="65">
        <v>620</v>
      </c>
      <c r="B621" s="66"/>
      <c r="C621" s="66"/>
      <c r="D621" s="66"/>
      <c r="E621" s="66"/>
      <c r="F621" s="67"/>
      <c r="G621" s="70" t="str">
        <f t="shared" ca="1" si="0"/>
        <v/>
      </c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73" t="str">
        <f>IF(H621="","",VLOOKUP(H621,ProduktySlužby!$A$4:$C$100,2,FALSE)*I621+IF(J621="",0,VLOOKUP(J621,ProduktySlužby!$A$4:$C$100,2,FALSE))*K621+IF(L621="",0,VLOOKUP(L621,ProduktySlužby!$A$4:$C$100,2,FALSE))*M621++IF(N621="",0,VLOOKUP(N621,ProduktySlužby!$A$4:$C$100,2,FALSE))*O621++IF(P621="",0,VLOOKUP(P621,ProduktySlužby!$A$4:$C$100,2,FALSE))*Q621)</f>
        <v/>
      </c>
      <c r="S621" s="73" t="str">
        <f>IF(R621="","",R621+R621*ProduktySlužby!$B$1)</f>
        <v/>
      </c>
      <c r="T621" s="74" t="str">
        <f>IF(B621="","",VLOOKUP(B621,Zákazníci!$A$2:$M$1000,11,FALSE)&amp;", "&amp;VLOOKUP(B621,Zákazníci!$A$2:$M$1000,12,FALSE)&amp;", "&amp;VLOOKUP(B621,Zákazníci!$A$2:$M$1000,13,FALSE))</f>
        <v/>
      </c>
    </row>
    <row r="622" spans="1:20" ht="12.75">
      <c r="A622" s="65">
        <v>621</v>
      </c>
      <c r="B622" s="66"/>
      <c r="C622" s="66"/>
      <c r="D622" s="66"/>
      <c r="E622" s="66"/>
      <c r="F622" s="67"/>
      <c r="G622" s="70" t="str">
        <f t="shared" ca="1" si="0"/>
        <v/>
      </c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73" t="str">
        <f>IF(H622="","",VLOOKUP(H622,ProduktySlužby!$A$4:$C$100,2,FALSE)*I622+IF(J622="",0,VLOOKUP(J622,ProduktySlužby!$A$4:$C$100,2,FALSE))*K622+IF(L622="",0,VLOOKUP(L622,ProduktySlužby!$A$4:$C$100,2,FALSE))*M622++IF(N622="",0,VLOOKUP(N622,ProduktySlužby!$A$4:$C$100,2,FALSE))*O622++IF(P622="",0,VLOOKUP(P622,ProduktySlužby!$A$4:$C$100,2,FALSE))*Q622)</f>
        <v/>
      </c>
      <c r="S622" s="73" t="str">
        <f>IF(R622="","",R622+R622*ProduktySlužby!$B$1)</f>
        <v/>
      </c>
      <c r="T622" s="74" t="str">
        <f>IF(B622="","",VLOOKUP(B622,Zákazníci!$A$2:$M$1000,11,FALSE)&amp;", "&amp;VLOOKUP(B622,Zákazníci!$A$2:$M$1000,12,FALSE)&amp;", "&amp;VLOOKUP(B622,Zákazníci!$A$2:$M$1000,13,FALSE))</f>
        <v/>
      </c>
    </row>
    <row r="623" spans="1:20" ht="12.75">
      <c r="A623" s="65">
        <v>622</v>
      </c>
      <c r="B623" s="66"/>
      <c r="C623" s="66"/>
      <c r="D623" s="66"/>
      <c r="E623" s="66"/>
      <c r="F623" s="67"/>
      <c r="G623" s="70" t="str">
        <f t="shared" ca="1" si="0"/>
        <v/>
      </c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73" t="str">
        <f>IF(H623="","",VLOOKUP(H623,ProduktySlužby!$A$4:$C$100,2,FALSE)*I623+IF(J623="",0,VLOOKUP(J623,ProduktySlužby!$A$4:$C$100,2,FALSE))*K623+IF(L623="",0,VLOOKUP(L623,ProduktySlužby!$A$4:$C$100,2,FALSE))*M623++IF(N623="",0,VLOOKUP(N623,ProduktySlužby!$A$4:$C$100,2,FALSE))*O623++IF(P623="",0,VLOOKUP(P623,ProduktySlužby!$A$4:$C$100,2,FALSE))*Q623)</f>
        <v/>
      </c>
      <c r="S623" s="73" t="str">
        <f>IF(R623="","",R623+R623*ProduktySlužby!$B$1)</f>
        <v/>
      </c>
      <c r="T623" s="74" t="str">
        <f>IF(B623="","",VLOOKUP(B623,Zákazníci!$A$2:$M$1000,11,FALSE)&amp;", "&amp;VLOOKUP(B623,Zákazníci!$A$2:$M$1000,12,FALSE)&amp;", "&amp;VLOOKUP(B623,Zákazníci!$A$2:$M$1000,13,FALSE))</f>
        <v/>
      </c>
    </row>
    <row r="624" spans="1:20" ht="12.75">
      <c r="A624" s="65">
        <v>623</v>
      </c>
      <c r="B624" s="66"/>
      <c r="C624" s="66"/>
      <c r="D624" s="66"/>
      <c r="E624" s="66"/>
      <c r="F624" s="67"/>
      <c r="G624" s="70" t="str">
        <f t="shared" ca="1" si="0"/>
        <v/>
      </c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73" t="str">
        <f>IF(H624="","",VLOOKUP(H624,ProduktySlužby!$A$4:$C$100,2,FALSE)*I624+IF(J624="",0,VLOOKUP(J624,ProduktySlužby!$A$4:$C$100,2,FALSE))*K624+IF(L624="",0,VLOOKUP(L624,ProduktySlužby!$A$4:$C$100,2,FALSE))*M624++IF(N624="",0,VLOOKUP(N624,ProduktySlužby!$A$4:$C$100,2,FALSE))*O624++IF(P624="",0,VLOOKUP(P624,ProduktySlužby!$A$4:$C$100,2,FALSE))*Q624)</f>
        <v/>
      </c>
      <c r="S624" s="73" t="str">
        <f>IF(R624="","",R624+R624*ProduktySlužby!$B$1)</f>
        <v/>
      </c>
      <c r="T624" s="74" t="str">
        <f>IF(B624="","",VLOOKUP(B624,Zákazníci!$A$2:$M$1000,11,FALSE)&amp;", "&amp;VLOOKUP(B624,Zákazníci!$A$2:$M$1000,12,FALSE)&amp;", "&amp;VLOOKUP(B624,Zákazníci!$A$2:$M$1000,13,FALSE))</f>
        <v/>
      </c>
    </row>
    <row r="625" spans="1:20" ht="12.75">
      <c r="A625" s="65">
        <v>624</v>
      </c>
      <c r="B625" s="66"/>
      <c r="C625" s="66"/>
      <c r="D625" s="66"/>
      <c r="E625" s="66"/>
      <c r="F625" s="67"/>
      <c r="G625" s="70" t="str">
        <f t="shared" ca="1" si="0"/>
        <v/>
      </c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73" t="str">
        <f>IF(H625="","",VLOOKUP(H625,ProduktySlužby!$A$4:$C$100,2,FALSE)*I625+IF(J625="",0,VLOOKUP(J625,ProduktySlužby!$A$4:$C$100,2,FALSE))*K625+IF(L625="",0,VLOOKUP(L625,ProduktySlužby!$A$4:$C$100,2,FALSE))*M625++IF(N625="",0,VLOOKUP(N625,ProduktySlužby!$A$4:$C$100,2,FALSE))*O625++IF(P625="",0,VLOOKUP(P625,ProduktySlužby!$A$4:$C$100,2,FALSE))*Q625)</f>
        <v/>
      </c>
      <c r="S625" s="73" t="str">
        <f>IF(R625="","",R625+R625*ProduktySlužby!$B$1)</f>
        <v/>
      </c>
      <c r="T625" s="74" t="str">
        <f>IF(B625="","",VLOOKUP(B625,Zákazníci!$A$2:$M$1000,11,FALSE)&amp;", "&amp;VLOOKUP(B625,Zákazníci!$A$2:$M$1000,12,FALSE)&amp;", "&amp;VLOOKUP(B625,Zákazníci!$A$2:$M$1000,13,FALSE))</f>
        <v/>
      </c>
    </row>
    <row r="626" spans="1:20" ht="12.75">
      <c r="A626" s="65">
        <v>625</v>
      </c>
      <c r="B626" s="66"/>
      <c r="C626" s="66"/>
      <c r="D626" s="66"/>
      <c r="E626" s="66"/>
      <c r="F626" s="67"/>
      <c r="G626" s="70" t="str">
        <f t="shared" ca="1" si="0"/>
        <v/>
      </c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73" t="str">
        <f>IF(H626="","",VLOOKUP(H626,ProduktySlužby!$A$4:$C$100,2,FALSE)*I626+IF(J626="",0,VLOOKUP(J626,ProduktySlužby!$A$4:$C$100,2,FALSE))*K626+IF(L626="",0,VLOOKUP(L626,ProduktySlužby!$A$4:$C$100,2,FALSE))*M626++IF(N626="",0,VLOOKUP(N626,ProduktySlužby!$A$4:$C$100,2,FALSE))*O626++IF(P626="",0,VLOOKUP(P626,ProduktySlužby!$A$4:$C$100,2,FALSE))*Q626)</f>
        <v/>
      </c>
      <c r="S626" s="73" t="str">
        <f>IF(R626="","",R626+R626*ProduktySlužby!$B$1)</f>
        <v/>
      </c>
      <c r="T626" s="74" t="str">
        <f>IF(B626="","",VLOOKUP(B626,Zákazníci!$A$2:$M$1000,11,FALSE)&amp;", "&amp;VLOOKUP(B626,Zákazníci!$A$2:$M$1000,12,FALSE)&amp;", "&amp;VLOOKUP(B626,Zákazníci!$A$2:$M$1000,13,FALSE))</f>
        <v/>
      </c>
    </row>
    <row r="627" spans="1:20" ht="12.75">
      <c r="A627" s="65">
        <v>626</v>
      </c>
      <c r="B627" s="66"/>
      <c r="C627" s="66"/>
      <c r="D627" s="66"/>
      <c r="E627" s="66"/>
      <c r="F627" s="67"/>
      <c r="G627" s="70" t="str">
        <f t="shared" ca="1" si="0"/>
        <v/>
      </c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73" t="str">
        <f>IF(H627="","",VLOOKUP(H627,ProduktySlužby!$A$4:$C$100,2,FALSE)*I627+IF(J627="",0,VLOOKUP(J627,ProduktySlužby!$A$4:$C$100,2,FALSE))*K627+IF(L627="",0,VLOOKUP(L627,ProduktySlužby!$A$4:$C$100,2,FALSE))*M627++IF(N627="",0,VLOOKUP(N627,ProduktySlužby!$A$4:$C$100,2,FALSE))*O627++IF(P627="",0,VLOOKUP(P627,ProduktySlužby!$A$4:$C$100,2,FALSE))*Q627)</f>
        <v/>
      </c>
      <c r="S627" s="73" t="str">
        <f>IF(R627="","",R627+R627*ProduktySlužby!$B$1)</f>
        <v/>
      </c>
      <c r="T627" s="74" t="str">
        <f>IF(B627="","",VLOOKUP(B627,Zákazníci!$A$2:$M$1000,11,FALSE)&amp;", "&amp;VLOOKUP(B627,Zákazníci!$A$2:$M$1000,12,FALSE)&amp;", "&amp;VLOOKUP(B627,Zákazníci!$A$2:$M$1000,13,FALSE))</f>
        <v/>
      </c>
    </row>
    <row r="628" spans="1:20" ht="12.75">
      <c r="A628" s="65">
        <v>627</v>
      </c>
      <c r="B628" s="66"/>
      <c r="C628" s="66"/>
      <c r="D628" s="66"/>
      <c r="E628" s="66"/>
      <c r="F628" s="67"/>
      <c r="G628" s="70" t="str">
        <f t="shared" ca="1" si="0"/>
        <v/>
      </c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73" t="str">
        <f>IF(H628="","",VLOOKUP(H628,ProduktySlužby!$A$4:$C$100,2,FALSE)*I628+IF(J628="",0,VLOOKUP(J628,ProduktySlužby!$A$4:$C$100,2,FALSE))*K628+IF(L628="",0,VLOOKUP(L628,ProduktySlužby!$A$4:$C$100,2,FALSE))*M628++IF(N628="",0,VLOOKUP(N628,ProduktySlužby!$A$4:$C$100,2,FALSE))*O628++IF(P628="",0,VLOOKUP(P628,ProduktySlužby!$A$4:$C$100,2,FALSE))*Q628)</f>
        <v/>
      </c>
      <c r="S628" s="73" t="str">
        <f>IF(R628="","",R628+R628*ProduktySlužby!$B$1)</f>
        <v/>
      </c>
      <c r="T628" s="74" t="str">
        <f>IF(B628="","",VLOOKUP(B628,Zákazníci!$A$2:$M$1000,11,FALSE)&amp;", "&amp;VLOOKUP(B628,Zákazníci!$A$2:$M$1000,12,FALSE)&amp;", "&amp;VLOOKUP(B628,Zákazníci!$A$2:$M$1000,13,FALSE))</f>
        <v/>
      </c>
    </row>
    <row r="629" spans="1:20" ht="12.75">
      <c r="A629" s="65">
        <v>628</v>
      </c>
      <c r="B629" s="66"/>
      <c r="C629" s="66"/>
      <c r="D629" s="66"/>
      <c r="E629" s="66"/>
      <c r="F629" s="67"/>
      <c r="G629" s="70" t="str">
        <f t="shared" ca="1" si="0"/>
        <v/>
      </c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73" t="str">
        <f>IF(H629="","",VLOOKUP(H629,ProduktySlužby!$A$4:$C$100,2,FALSE)*I629+IF(J629="",0,VLOOKUP(J629,ProduktySlužby!$A$4:$C$100,2,FALSE))*K629+IF(L629="",0,VLOOKUP(L629,ProduktySlužby!$A$4:$C$100,2,FALSE))*M629++IF(N629="",0,VLOOKUP(N629,ProduktySlužby!$A$4:$C$100,2,FALSE))*O629++IF(P629="",0,VLOOKUP(P629,ProduktySlužby!$A$4:$C$100,2,FALSE))*Q629)</f>
        <v/>
      </c>
      <c r="S629" s="73" t="str">
        <f>IF(R629="","",R629+R629*ProduktySlužby!$B$1)</f>
        <v/>
      </c>
      <c r="T629" s="74" t="str">
        <f>IF(B629="","",VLOOKUP(B629,Zákazníci!$A$2:$M$1000,11,FALSE)&amp;", "&amp;VLOOKUP(B629,Zákazníci!$A$2:$M$1000,12,FALSE)&amp;", "&amp;VLOOKUP(B629,Zákazníci!$A$2:$M$1000,13,FALSE))</f>
        <v/>
      </c>
    </row>
    <row r="630" spans="1:20" ht="12.75">
      <c r="A630" s="65">
        <v>629</v>
      </c>
      <c r="B630" s="66"/>
      <c r="C630" s="66"/>
      <c r="D630" s="66"/>
      <c r="E630" s="66"/>
      <c r="F630" s="67"/>
      <c r="G630" s="70" t="str">
        <f t="shared" ca="1" si="0"/>
        <v/>
      </c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73" t="str">
        <f>IF(H630="","",VLOOKUP(H630,ProduktySlužby!$A$4:$C$100,2,FALSE)*I630+IF(J630="",0,VLOOKUP(J630,ProduktySlužby!$A$4:$C$100,2,FALSE))*K630+IF(L630="",0,VLOOKUP(L630,ProduktySlužby!$A$4:$C$100,2,FALSE))*M630++IF(N630="",0,VLOOKUP(N630,ProduktySlužby!$A$4:$C$100,2,FALSE))*O630++IF(P630="",0,VLOOKUP(P630,ProduktySlužby!$A$4:$C$100,2,FALSE))*Q630)</f>
        <v/>
      </c>
      <c r="S630" s="73" t="str">
        <f>IF(R630="","",R630+R630*ProduktySlužby!$B$1)</f>
        <v/>
      </c>
      <c r="T630" s="74" t="str">
        <f>IF(B630="","",VLOOKUP(B630,Zákazníci!$A$2:$M$1000,11,FALSE)&amp;", "&amp;VLOOKUP(B630,Zákazníci!$A$2:$M$1000,12,FALSE)&amp;", "&amp;VLOOKUP(B630,Zákazníci!$A$2:$M$1000,13,FALSE))</f>
        <v/>
      </c>
    </row>
    <row r="631" spans="1:20" ht="12.75">
      <c r="A631" s="65">
        <v>630</v>
      </c>
      <c r="B631" s="66"/>
      <c r="C631" s="66"/>
      <c r="D631" s="66"/>
      <c r="E631" s="66"/>
      <c r="F631" s="67"/>
      <c r="G631" s="70" t="str">
        <f t="shared" ca="1" si="0"/>
        <v/>
      </c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73" t="str">
        <f>IF(H631="","",VLOOKUP(H631,ProduktySlužby!$A$4:$C$100,2,FALSE)*I631+IF(J631="",0,VLOOKUP(J631,ProduktySlužby!$A$4:$C$100,2,FALSE))*K631+IF(L631="",0,VLOOKUP(L631,ProduktySlužby!$A$4:$C$100,2,FALSE))*M631++IF(N631="",0,VLOOKUP(N631,ProduktySlužby!$A$4:$C$100,2,FALSE))*O631++IF(P631="",0,VLOOKUP(P631,ProduktySlužby!$A$4:$C$100,2,FALSE))*Q631)</f>
        <v/>
      </c>
      <c r="S631" s="73" t="str">
        <f>IF(R631="","",R631+R631*ProduktySlužby!$B$1)</f>
        <v/>
      </c>
      <c r="T631" s="74" t="str">
        <f>IF(B631="","",VLOOKUP(B631,Zákazníci!$A$2:$M$1000,11,FALSE)&amp;", "&amp;VLOOKUP(B631,Zákazníci!$A$2:$M$1000,12,FALSE)&amp;", "&amp;VLOOKUP(B631,Zákazníci!$A$2:$M$1000,13,FALSE))</f>
        <v/>
      </c>
    </row>
    <row r="632" spans="1:20" ht="12.75">
      <c r="A632" s="65">
        <v>631</v>
      </c>
      <c r="B632" s="66"/>
      <c r="C632" s="66"/>
      <c r="D632" s="66"/>
      <c r="E632" s="66"/>
      <c r="F632" s="67"/>
      <c r="G632" s="70" t="str">
        <f t="shared" ca="1" si="0"/>
        <v/>
      </c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73" t="str">
        <f>IF(H632="","",VLOOKUP(H632,ProduktySlužby!$A$4:$C$100,2,FALSE)*I632+IF(J632="",0,VLOOKUP(J632,ProduktySlužby!$A$4:$C$100,2,FALSE))*K632+IF(L632="",0,VLOOKUP(L632,ProduktySlužby!$A$4:$C$100,2,FALSE))*M632++IF(N632="",0,VLOOKUP(N632,ProduktySlužby!$A$4:$C$100,2,FALSE))*O632++IF(P632="",0,VLOOKUP(P632,ProduktySlužby!$A$4:$C$100,2,FALSE))*Q632)</f>
        <v/>
      </c>
      <c r="S632" s="73" t="str">
        <f>IF(R632="","",R632+R632*ProduktySlužby!$B$1)</f>
        <v/>
      </c>
      <c r="T632" s="74" t="str">
        <f>IF(B632="","",VLOOKUP(B632,Zákazníci!$A$2:$M$1000,11,FALSE)&amp;", "&amp;VLOOKUP(B632,Zákazníci!$A$2:$M$1000,12,FALSE)&amp;", "&amp;VLOOKUP(B632,Zákazníci!$A$2:$M$1000,13,FALSE))</f>
        <v/>
      </c>
    </row>
    <row r="633" spans="1:20" ht="12.75">
      <c r="A633" s="65">
        <v>632</v>
      </c>
      <c r="B633" s="66"/>
      <c r="C633" s="66"/>
      <c r="D633" s="66"/>
      <c r="E633" s="66"/>
      <c r="F633" s="67"/>
      <c r="G633" s="70" t="str">
        <f t="shared" ca="1" si="0"/>
        <v/>
      </c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73" t="str">
        <f>IF(H633="","",VLOOKUP(H633,ProduktySlužby!$A$4:$C$100,2,FALSE)*I633+IF(J633="",0,VLOOKUP(J633,ProduktySlužby!$A$4:$C$100,2,FALSE))*K633+IF(L633="",0,VLOOKUP(L633,ProduktySlužby!$A$4:$C$100,2,FALSE))*M633++IF(N633="",0,VLOOKUP(N633,ProduktySlužby!$A$4:$C$100,2,FALSE))*O633++IF(P633="",0,VLOOKUP(P633,ProduktySlužby!$A$4:$C$100,2,FALSE))*Q633)</f>
        <v/>
      </c>
      <c r="S633" s="73" t="str">
        <f>IF(R633="","",R633+R633*ProduktySlužby!$B$1)</f>
        <v/>
      </c>
      <c r="T633" s="74" t="str">
        <f>IF(B633="","",VLOOKUP(B633,Zákazníci!$A$2:$M$1000,11,FALSE)&amp;", "&amp;VLOOKUP(B633,Zákazníci!$A$2:$M$1000,12,FALSE)&amp;", "&amp;VLOOKUP(B633,Zákazníci!$A$2:$M$1000,13,FALSE))</f>
        <v/>
      </c>
    </row>
    <row r="634" spans="1:20" ht="12.75">
      <c r="A634" s="65">
        <v>633</v>
      </c>
      <c r="B634" s="66"/>
      <c r="C634" s="66"/>
      <c r="D634" s="66"/>
      <c r="E634" s="66"/>
      <c r="F634" s="67"/>
      <c r="G634" s="70" t="str">
        <f t="shared" ca="1" si="0"/>
        <v/>
      </c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73" t="str">
        <f>IF(H634="","",VLOOKUP(H634,ProduktySlužby!$A$4:$C$100,2,FALSE)*I634+IF(J634="",0,VLOOKUP(J634,ProduktySlužby!$A$4:$C$100,2,FALSE))*K634+IF(L634="",0,VLOOKUP(L634,ProduktySlužby!$A$4:$C$100,2,FALSE))*M634++IF(N634="",0,VLOOKUP(N634,ProduktySlužby!$A$4:$C$100,2,FALSE))*O634++IF(P634="",0,VLOOKUP(P634,ProduktySlužby!$A$4:$C$100,2,FALSE))*Q634)</f>
        <v/>
      </c>
      <c r="S634" s="73" t="str">
        <f>IF(R634="","",R634+R634*ProduktySlužby!$B$1)</f>
        <v/>
      </c>
      <c r="T634" s="74" t="str">
        <f>IF(B634="","",VLOOKUP(B634,Zákazníci!$A$2:$M$1000,11,FALSE)&amp;", "&amp;VLOOKUP(B634,Zákazníci!$A$2:$M$1000,12,FALSE)&amp;", "&amp;VLOOKUP(B634,Zákazníci!$A$2:$M$1000,13,FALSE))</f>
        <v/>
      </c>
    </row>
    <row r="635" spans="1:20" ht="12.75">
      <c r="A635" s="65">
        <v>634</v>
      </c>
      <c r="B635" s="66"/>
      <c r="C635" s="66"/>
      <c r="D635" s="66"/>
      <c r="E635" s="66"/>
      <c r="F635" s="67"/>
      <c r="G635" s="70" t="str">
        <f t="shared" ca="1" si="0"/>
        <v/>
      </c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73" t="str">
        <f>IF(H635="","",VLOOKUP(H635,ProduktySlužby!$A$4:$C$100,2,FALSE)*I635+IF(J635="",0,VLOOKUP(J635,ProduktySlužby!$A$4:$C$100,2,FALSE))*K635+IF(L635="",0,VLOOKUP(L635,ProduktySlužby!$A$4:$C$100,2,FALSE))*M635++IF(N635="",0,VLOOKUP(N635,ProduktySlužby!$A$4:$C$100,2,FALSE))*O635++IF(P635="",0,VLOOKUP(P635,ProduktySlužby!$A$4:$C$100,2,FALSE))*Q635)</f>
        <v/>
      </c>
      <c r="S635" s="73" t="str">
        <f>IF(R635="","",R635+R635*ProduktySlužby!$B$1)</f>
        <v/>
      </c>
      <c r="T635" s="74" t="str">
        <f>IF(B635="","",VLOOKUP(B635,Zákazníci!$A$2:$M$1000,11,FALSE)&amp;", "&amp;VLOOKUP(B635,Zákazníci!$A$2:$M$1000,12,FALSE)&amp;", "&amp;VLOOKUP(B635,Zákazníci!$A$2:$M$1000,13,FALSE))</f>
        <v/>
      </c>
    </row>
    <row r="636" spans="1:20" ht="12.75">
      <c r="A636" s="65">
        <v>635</v>
      </c>
      <c r="B636" s="66"/>
      <c r="C636" s="66"/>
      <c r="D636" s="66"/>
      <c r="E636" s="66"/>
      <c r="F636" s="67"/>
      <c r="G636" s="70" t="str">
        <f t="shared" ca="1" si="0"/>
        <v/>
      </c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73" t="str">
        <f>IF(H636="","",VLOOKUP(H636,ProduktySlužby!$A$4:$C$100,2,FALSE)*I636+IF(J636="",0,VLOOKUP(J636,ProduktySlužby!$A$4:$C$100,2,FALSE))*K636+IF(L636="",0,VLOOKUP(L636,ProduktySlužby!$A$4:$C$100,2,FALSE))*M636++IF(N636="",0,VLOOKUP(N636,ProduktySlužby!$A$4:$C$100,2,FALSE))*O636++IF(P636="",0,VLOOKUP(P636,ProduktySlužby!$A$4:$C$100,2,FALSE))*Q636)</f>
        <v/>
      </c>
      <c r="S636" s="73" t="str">
        <f>IF(R636="","",R636+R636*ProduktySlužby!$B$1)</f>
        <v/>
      </c>
      <c r="T636" s="74" t="str">
        <f>IF(B636="","",VLOOKUP(B636,Zákazníci!$A$2:$M$1000,11,FALSE)&amp;", "&amp;VLOOKUP(B636,Zákazníci!$A$2:$M$1000,12,FALSE)&amp;", "&amp;VLOOKUP(B636,Zákazníci!$A$2:$M$1000,13,FALSE))</f>
        <v/>
      </c>
    </row>
    <row r="637" spans="1:20" ht="12.75">
      <c r="A637" s="65">
        <v>636</v>
      </c>
      <c r="B637" s="66"/>
      <c r="C637" s="66"/>
      <c r="D637" s="66"/>
      <c r="E637" s="66"/>
      <c r="F637" s="67"/>
      <c r="G637" s="70" t="str">
        <f t="shared" ca="1" si="0"/>
        <v/>
      </c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73" t="str">
        <f>IF(H637="","",VLOOKUP(H637,ProduktySlužby!$A$4:$C$100,2,FALSE)*I637+IF(J637="",0,VLOOKUP(J637,ProduktySlužby!$A$4:$C$100,2,FALSE))*K637+IF(L637="",0,VLOOKUP(L637,ProduktySlužby!$A$4:$C$100,2,FALSE))*M637++IF(N637="",0,VLOOKUP(N637,ProduktySlužby!$A$4:$C$100,2,FALSE))*O637++IF(P637="",0,VLOOKUP(P637,ProduktySlužby!$A$4:$C$100,2,FALSE))*Q637)</f>
        <v/>
      </c>
      <c r="S637" s="73" t="str">
        <f>IF(R637="","",R637+R637*ProduktySlužby!$B$1)</f>
        <v/>
      </c>
      <c r="T637" s="74" t="str">
        <f>IF(B637="","",VLOOKUP(B637,Zákazníci!$A$2:$M$1000,11,FALSE)&amp;", "&amp;VLOOKUP(B637,Zákazníci!$A$2:$M$1000,12,FALSE)&amp;", "&amp;VLOOKUP(B637,Zákazníci!$A$2:$M$1000,13,FALSE))</f>
        <v/>
      </c>
    </row>
    <row r="638" spans="1:20" ht="12.75">
      <c r="A638" s="65">
        <v>637</v>
      </c>
      <c r="B638" s="66"/>
      <c r="C638" s="66"/>
      <c r="D638" s="66"/>
      <c r="E638" s="66"/>
      <c r="F638" s="67"/>
      <c r="G638" s="70" t="str">
        <f t="shared" ca="1" si="0"/>
        <v/>
      </c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73" t="str">
        <f>IF(H638="","",VLOOKUP(H638,ProduktySlužby!$A$4:$C$100,2,FALSE)*I638+IF(J638="",0,VLOOKUP(J638,ProduktySlužby!$A$4:$C$100,2,FALSE))*K638+IF(L638="",0,VLOOKUP(L638,ProduktySlužby!$A$4:$C$100,2,FALSE))*M638++IF(N638="",0,VLOOKUP(N638,ProduktySlužby!$A$4:$C$100,2,FALSE))*O638++IF(P638="",0,VLOOKUP(P638,ProduktySlužby!$A$4:$C$100,2,FALSE))*Q638)</f>
        <v/>
      </c>
      <c r="S638" s="73" t="str">
        <f>IF(R638="","",R638+R638*ProduktySlužby!$B$1)</f>
        <v/>
      </c>
      <c r="T638" s="74" t="str">
        <f>IF(B638="","",VLOOKUP(B638,Zákazníci!$A$2:$M$1000,11,FALSE)&amp;", "&amp;VLOOKUP(B638,Zákazníci!$A$2:$M$1000,12,FALSE)&amp;", "&amp;VLOOKUP(B638,Zákazníci!$A$2:$M$1000,13,FALSE))</f>
        <v/>
      </c>
    </row>
    <row r="639" spans="1:20" ht="12.75">
      <c r="A639" s="65">
        <v>638</v>
      </c>
      <c r="B639" s="66"/>
      <c r="C639" s="66"/>
      <c r="D639" s="66"/>
      <c r="E639" s="66"/>
      <c r="F639" s="67"/>
      <c r="G639" s="70" t="str">
        <f t="shared" ca="1" si="0"/>
        <v/>
      </c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73" t="str">
        <f>IF(H639="","",VLOOKUP(H639,ProduktySlužby!$A$4:$C$100,2,FALSE)*I639+IF(J639="",0,VLOOKUP(J639,ProduktySlužby!$A$4:$C$100,2,FALSE))*K639+IF(L639="",0,VLOOKUP(L639,ProduktySlužby!$A$4:$C$100,2,FALSE))*M639++IF(N639="",0,VLOOKUP(N639,ProduktySlužby!$A$4:$C$100,2,FALSE))*O639++IF(P639="",0,VLOOKUP(P639,ProduktySlužby!$A$4:$C$100,2,FALSE))*Q639)</f>
        <v/>
      </c>
      <c r="S639" s="73" t="str">
        <f>IF(R639="","",R639+R639*ProduktySlužby!$B$1)</f>
        <v/>
      </c>
      <c r="T639" s="74" t="str">
        <f>IF(B639="","",VLOOKUP(B639,Zákazníci!$A$2:$M$1000,11,FALSE)&amp;", "&amp;VLOOKUP(B639,Zákazníci!$A$2:$M$1000,12,FALSE)&amp;", "&amp;VLOOKUP(B639,Zákazníci!$A$2:$M$1000,13,FALSE))</f>
        <v/>
      </c>
    </row>
    <row r="640" spans="1:20" ht="12.75">
      <c r="A640" s="65">
        <v>639</v>
      </c>
      <c r="B640" s="66"/>
      <c r="C640" s="66"/>
      <c r="D640" s="66"/>
      <c r="E640" s="66"/>
      <c r="F640" s="67"/>
      <c r="G640" s="70" t="str">
        <f t="shared" ca="1" si="0"/>
        <v/>
      </c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73" t="str">
        <f>IF(H640="","",VLOOKUP(H640,ProduktySlužby!$A$4:$C$100,2,FALSE)*I640+IF(J640="",0,VLOOKUP(J640,ProduktySlužby!$A$4:$C$100,2,FALSE))*K640+IF(L640="",0,VLOOKUP(L640,ProduktySlužby!$A$4:$C$100,2,FALSE))*M640++IF(N640="",0,VLOOKUP(N640,ProduktySlužby!$A$4:$C$100,2,FALSE))*O640++IF(P640="",0,VLOOKUP(P640,ProduktySlužby!$A$4:$C$100,2,FALSE))*Q640)</f>
        <v/>
      </c>
      <c r="S640" s="73" t="str">
        <f>IF(R640="","",R640+R640*ProduktySlužby!$B$1)</f>
        <v/>
      </c>
      <c r="T640" s="74" t="str">
        <f>IF(B640="","",VLOOKUP(B640,Zákazníci!$A$2:$M$1000,11,FALSE)&amp;", "&amp;VLOOKUP(B640,Zákazníci!$A$2:$M$1000,12,FALSE)&amp;", "&amp;VLOOKUP(B640,Zákazníci!$A$2:$M$1000,13,FALSE))</f>
        <v/>
      </c>
    </row>
    <row r="641" spans="1:20" ht="12.75">
      <c r="A641" s="65">
        <v>640</v>
      </c>
      <c r="B641" s="66"/>
      <c r="C641" s="66"/>
      <c r="D641" s="66"/>
      <c r="E641" s="66"/>
      <c r="F641" s="67"/>
      <c r="G641" s="70" t="str">
        <f t="shared" ca="1" si="0"/>
        <v/>
      </c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73" t="str">
        <f>IF(H641="","",VLOOKUP(H641,ProduktySlužby!$A$4:$C$100,2,FALSE)*I641+IF(J641="",0,VLOOKUP(J641,ProduktySlužby!$A$4:$C$100,2,FALSE))*K641+IF(L641="",0,VLOOKUP(L641,ProduktySlužby!$A$4:$C$100,2,FALSE))*M641++IF(N641="",0,VLOOKUP(N641,ProduktySlužby!$A$4:$C$100,2,FALSE))*O641++IF(P641="",0,VLOOKUP(P641,ProduktySlužby!$A$4:$C$100,2,FALSE))*Q641)</f>
        <v/>
      </c>
      <c r="S641" s="73" t="str">
        <f>IF(R641="","",R641+R641*ProduktySlužby!$B$1)</f>
        <v/>
      </c>
      <c r="T641" s="74" t="str">
        <f>IF(B641="","",VLOOKUP(B641,Zákazníci!$A$2:$M$1000,11,FALSE)&amp;", "&amp;VLOOKUP(B641,Zákazníci!$A$2:$M$1000,12,FALSE)&amp;", "&amp;VLOOKUP(B641,Zákazníci!$A$2:$M$1000,13,FALSE))</f>
        <v/>
      </c>
    </row>
    <row r="642" spans="1:20" ht="12.75">
      <c r="A642" s="65">
        <v>641</v>
      </c>
      <c r="B642" s="66"/>
      <c r="C642" s="66"/>
      <c r="D642" s="66"/>
      <c r="E642" s="66"/>
      <c r="F642" s="67"/>
      <c r="G642" s="70" t="str">
        <f t="shared" ca="1" si="0"/>
        <v/>
      </c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73" t="str">
        <f>IF(H642="","",VLOOKUP(H642,ProduktySlužby!$A$4:$C$100,2,FALSE)*I642+IF(J642="",0,VLOOKUP(J642,ProduktySlužby!$A$4:$C$100,2,FALSE))*K642+IF(L642="",0,VLOOKUP(L642,ProduktySlužby!$A$4:$C$100,2,FALSE))*M642++IF(N642="",0,VLOOKUP(N642,ProduktySlužby!$A$4:$C$100,2,FALSE))*O642++IF(P642="",0,VLOOKUP(P642,ProduktySlužby!$A$4:$C$100,2,FALSE))*Q642)</f>
        <v/>
      </c>
      <c r="S642" s="73" t="str">
        <f>IF(R642="","",R642+R642*ProduktySlužby!$B$1)</f>
        <v/>
      </c>
      <c r="T642" s="74" t="str">
        <f>IF(B642="","",VLOOKUP(B642,Zákazníci!$A$2:$M$1000,11,FALSE)&amp;", "&amp;VLOOKUP(B642,Zákazníci!$A$2:$M$1000,12,FALSE)&amp;", "&amp;VLOOKUP(B642,Zákazníci!$A$2:$M$1000,13,FALSE))</f>
        <v/>
      </c>
    </row>
    <row r="643" spans="1:20" ht="12.75">
      <c r="A643" s="65">
        <v>642</v>
      </c>
      <c r="B643" s="66"/>
      <c r="C643" s="66"/>
      <c r="D643" s="66"/>
      <c r="E643" s="66"/>
      <c r="F643" s="67"/>
      <c r="G643" s="70" t="str">
        <f t="shared" ca="1" si="0"/>
        <v/>
      </c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73" t="str">
        <f>IF(H643="","",VLOOKUP(H643,ProduktySlužby!$A$4:$C$100,2,FALSE)*I643+IF(J643="",0,VLOOKUP(J643,ProduktySlužby!$A$4:$C$100,2,FALSE))*K643+IF(L643="",0,VLOOKUP(L643,ProduktySlužby!$A$4:$C$100,2,FALSE))*M643++IF(N643="",0,VLOOKUP(N643,ProduktySlužby!$A$4:$C$100,2,FALSE))*O643++IF(P643="",0,VLOOKUP(P643,ProduktySlužby!$A$4:$C$100,2,FALSE))*Q643)</f>
        <v/>
      </c>
      <c r="S643" s="73" t="str">
        <f>IF(R643="","",R643+R643*ProduktySlužby!$B$1)</f>
        <v/>
      </c>
      <c r="T643" s="74" t="str">
        <f>IF(B643="","",VLOOKUP(B643,Zákazníci!$A$2:$M$1000,11,FALSE)&amp;", "&amp;VLOOKUP(B643,Zákazníci!$A$2:$M$1000,12,FALSE)&amp;", "&amp;VLOOKUP(B643,Zákazníci!$A$2:$M$1000,13,FALSE))</f>
        <v/>
      </c>
    </row>
    <row r="644" spans="1:20" ht="12.75">
      <c r="A644" s="65">
        <v>643</v>
      </c>
      <c r="B644" s="66"/>
      <c r="C644" s="66"/>
      <c r="D644" s="66"/>
      <c r="E644" s="66"/>
      <c r="F644" s="67"/>
      <c r="G644" s="70" t="str">
        <f t="shared" ca="1" si="0"/>
        <v/>
      </c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73" t="str">
        <f>IF(H644="","",VLOOKUP(H644,ProduktySlužby!$A$4:$C$100,2,FALSE)*I644+IF(J644="",0,VLOOKUP(J644,ProduktySlužby!$A$4:$C$100,2,FALSE))*K644+IF(L644="",0,VLOOKUP(L644,ProduktySlužby!$A$4:$C$100,2,FALSE))*M644++IF(N644="",0,VLOOKUP(N644,ProduktySlužby!$A$4:$C$100,2,FALSE))*O644++IF(P644="",0,VLOOKUP(P644,ProduktySlužby!$A$4:$C$100,2,FALSE))*Q644)</f>
        <v/>
      </c>
      <c r="S644" s="73" t="str">
        <f>IF(R644="","",R644+R644*ProduktySlužby!$B$1)</f>
        <v/>
      </c>
      <c r="T644" s="74" t="str">
        <f>IF(B644="","",VLOOKUP(B644,Zákazníci!$A$2:$M$1000,11,FALSE)&amp;", "&amp;VLOOKUP(B644,Zákazníci!$A$2:$M$1000,12,FALSE)&amp;", "&amp;VLOOKUP(B644,Zákazníci!$A$2:$M$1000,13,FALSE))</f>
        <v/>
      </c>
    </row>
    <row r="645" spans="1:20" ht="12.75">
      <c r="A645" s="65">
        <v>644</v>
      </c>
      <c r="B645" s="66"/>
      <c r="C645" s="66"/>
      <c r="D645" s="66"/>
      <c r="E645" s="66"/>
      <c r="F645" s="67"/>
      <c r="G645" s="70" t="str">
        <f t="shared" ca="1" si="0"/>
        <v/>
      </c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73" t="str">
        <f>IF(H645="","",VLOOKUP(H645,ProduktySlužby!$A$4:$C$100,2,FALSE)*I645+IF(J645="",0,VLOOKUP(J645,ProduktySlužby!$A$4:$C$100,2,FALSE))*K645+IF(L645="",0,VLOOKUP(L645,ProduktySlužby!$A$4:$C$100,2,FALSE))*M645++IF(N645="",0,VLOOKUP(N645,ProduktySlužby!$A$4:$C$100,2,FALSE))*O645++IF(P645="",0,VLOOKUP(P645,ProduktySlužby!$A$4:$C$100,2,FALSE))*Q645)</f>
        <v/>
      </c>
      <c r="S645" s="73" t="str">
        <f>IF(R645="","",R645+R645*ProduktySlužby!$B$1)</f>
        <v/>
      </c>
      <c r="T645" s="74" t="str">
        <f>IF(B645="","",VLOOKUP(B645,Zákazníci!$A$2:$M$1000,11,FALSE)&amp;", "&amp;VLOOKUP(B645,Zákazníci!$A$2:$M$1000,12,FALSE)&amp;", "&amp;VLOOKUP(B645,Zákazníci!$A$2:$M$1000,13,FALSE))</f>
        <v/>
      </c>
    </row>
    <row r="646" spans="1:20" ht="12.75">
      <c r="A646" s="65">
        <v>645</v>
      </c>
      <c r="B646" s="66"/>
      <c r="C646" s="66"/>
      <c r="D646" s="66"/>
      <c r="E646" s="66"/>
      <c r="F646" s="67"/>
      <c r="G646" s="70" t="str">
        <f t="shared" ca="1" si="0"/>
        <v/>
      </c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73" t="str">
        <f>IF(H646="","",VLOOKUP(H646,ProduktySlužby!$A$4:$C$100,2,FALSE)*I646+IF(J646="",0,VLOOKUP(J646,ProduktySlužby!$A$4:$C$100,2,FALSE))*K646+IF(L646="",0,VLOOKUP(L646,ProduktySlužby!$A$4:$C$100,2,FALSE))*M646++IF(N646="",0,VLOOKUP(N646,ProduktySlužby!$A$4:$C$100,2,FALSE))*O646++IF(P646="",0,VLOOKUP(P646,ProduktySlužby!$A$4:$C$100,2,FALSE))*Q646)</f>
        <v/>
      </c>
      <c r="S646" s="73" t="str">
        <f>IF(R646="","",R646+R646*ProduktySlužby!$B$1)</f>
        <v/>
      </c>
      <c r="T646" s="74" t="str">
        <f>IF(B646="","",VLOOKUP(B646,Zákazníci!$A$2:$M$1000,11,FALSE)&amp;", "&amp;VLOOKUP(B646,Zákazníci!$A$2:$M$1000,12,FALSE)&amp;", "&amp;VLOOKUP(B646,Zákazníci!$A$2:$M$1000,13,FALSE))</f>
        <v/>
      </c>
    </row>
    <row r="647" spans="1:20" ht="12.75">
      <c r="A647" s="65">
        <v>646</v>
      </c>
      <c r="B647" s="66"/>
      <c r="C647" s="66"/>
      <c r="D647" s="66"/>
      <c r="E647" s="66"/>
      <c r="F647" s="67"/>
      <c r="G647" s="70" t="str">
        <f t="shared" ca="1" si="0"/>
        <v/>
      </c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73" t="str">
        <f>IF(H647="","",VLOOKUP(H647,ProduktySlužby!$A$4:$C$100,2,FALSE)*I647+IF(J647="",0,VLOOKUP(J647,ProduktySlužby!$A$4:$C$100,2,FALSE))*K647+IF(L647="",0,VLOOKUP(L647,ProduktySlužby!$A$4:$C$100,2,FALSE))*M647++IF(N647="",0,VLOOKUP(N647,ProduktySlužby!$A$4:$C$100,2,FALSE))*O647++IF(P647="",0,VLOOKUP(P647,ProduktySlužby!$A$4:$C$100,2,FALSE))*Q647)</f>
        <v/>
      </c>
      <c r="S647" s="73" t="str">
        <f>IF(R647="","",R647+R647*ProduktySlužby!$B$1)</f>
        <v/>
      </c>
      <c r="T647" s="74" t="str">
        <f>IF(B647="","",VLOOKUP(B647,Zákazníci!$A$2:$M$1000,11,FALSE)&amp;", "&amp;VLOOKUP(B647,Zákazníci!$A$2:$M$1000,12,FALSE)&amp;", "&amp;VLOOKUP(B647,Zákazníci!$A$2:$M$1000,13,FALSE))</f>
        <v/>
      </c>
    </row>
    <row r="648" spans="1:20" ht="12.75">
      <c r="A648" s="65">
        <v>647</v>
      </c>
      <c r="B648" s="66"/>
      <c r="C648" s="66"/>
      <c r="D648" s="66"/>
      <c r="E648" s="66"/>
      <c r="F648" s="67"/>
      <c r="G648" s="70" t="str">
        <f t="shared" ca="1" si="0"/>
        <v/>
      </c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73" t="str">
        <f>IF(H648="","",VLOOKUP(H648,ProduktySlužby!$A$4:$C$100,2,FALSE)*I648+IF(J648="",0,VLOOKUP(J648,ProduktySlužby!$A$4:$C$100,2,FALSE))*K648+IF(L648="",0,VLOOKUP(L648,ProduktySlužby!$A$4:$C$100,2,FALSE))*M648++IF(N648="",0,VLOOKUP(N648,ProduktySlužby!$A$4:$C$100,2,FALSE))*O648++IF(P648="",0,VLOOKUP(P648,ProduktySlužby!$A$4:$C$100,2,FALSE))*Q648)</f>
        <v/>
      </c>
      <c r="S648" s="73" t="str">
        <f>IF(R648="","",R648+R648*ProduktySlužby!$B$1)</f>
        <v/>
      </c>
      <c r="T648" s="74" t="str">
        <f>IF(B648="","",VLOOKUP(B648,Zákazníci!$A$2:$M$1000,11,FALSE)&amp;", "&amp;VLOOKUP(B648,Zákazníci!$A$2:$M$1000,12,FALSE)&amp;", "&amp;VLOOKUP(B648,Zákazníci!$A$2:$M$1000,13,FALSE))</f>
        <v/>
      </c>
    </row>
    <row r="649" spans="1:20" ht="12.75">
      <c r="A649" s="65">
        <v>648</v>
      </c>
      <c r="B649" s="66"/>
      <c r="C649" s="66"/>
      <c r="D649" s="66"/>
      <c r="E649" s="66"/>
      <c r="F649" s="67"/>
      <c r="G649" s="70" t="str">
        <f t="shared" ca="1" si="0"/>
        <v/>
      </c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73" t="str">
        <f>IF(H649="","",VLOOKUP(H649,ProduktySlužby!$A$4:$C$100,2,FALSE)*I649+IF(J649="",0,VLOOKUP(J649,ProduktySlužby!$A$4:$C$100,2,FALSE))*K649+IF(L649="",0,VLOOKUP(L649,ProduktySlužby!$A$4:$C$100,2,FALSE))*M649++IF(N649="",0,VLOOKUP(N649,ProduktySlužby!$A$4:$C$100,2,FALSE))*O649++IF(P649="",0,VLOOKUP(P649,ProduktySlužby!$A$4:$C$100,2,FALSE))*Q649)</f>
        <v/>
      </c>
      <c r="S649" s="73" t="str">
        <f>IF(R649="","",R649+R649*ProduktySlužby!$B$1)</f>
        <v/>
      </c>
      <c r="T649" s="74" t="str">
        <f>IF(B649="","",VLOOKUP(B649,Zákazníci!$A$2:$M$1000,11,FALSE)&amp;", "&amp;VLOOKUP(B649,Zákazníci!$A$2:$M$1000,12,FALSE)&amp;", "&amp;VLOOKUP(B649,Zákazníci!$A$2:$M$1000,13,FALSE))</f>
        <v/>
      </c>
    </row>
    <row r="650" spans="1:20" ht="12.75">
      <c r="A650" s="65">
        <v>649</v>
      </c>
      <c r="B650" s="66"/>
      <c r="C650" s="66"/>
      <c r="D650" s="66"/>
      <c r="E650" s="66"/>
      <c r="F650" s="67"/>
      <c r="G650" s="70" t="str">
        <f t="shared" ca="1" si="0"/>
        <v/>
      </c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73" t="str">
        <f>IF(H650="","",VLOOKUP(H650,ProduktySlužby!$A$4:$C$100,2,FALSE)*I650+IF(J650="",0,VLOOKUP(J650,ProduktySlužby!$A$4:$C$100,2,FALSE))*K650+IF(L650="",0,VLOOKUP(L650,ProduktySlužby!$A$4:$C$100,2,FALSE))*M650++IF(N650="",0,VLOOKUP(N650,ProduktySlužby!$A$4:$C$100,2,FALSE))*O650++IF(P650="",0,VLOOKUP(P650,ProduktySlužby!$A$4:$C$100,2,FALSE))*Q650)</f>
        <v/>
      </c>
      <c r="S650" s="73" t="str">
        <f>IF(R650="","",R650+R650*ProduktySlužby!$B$1)</f>
        <v/>
      </c>
      <c r="T650" s="74" t="str">
        <f>IF(B650="","",VLOOKUP(B650,Zákazníci!$A$2:$M$1000,11,FALSE)&amp;", "&amp;VLOOKUP(B650,Zákazníci!$A$2:$M$1000,12,FALSE)&amp;", "&amp;VLOOKUP(B650,Zákazníci!$A$2:$M$1000,13,FALSE))</f>
        <v/>
      </c>
    </row>
    <row r="651" spans="1:20" ht="12.75">
      <c r="A651" s="65">
        <v>650</v>
      </c>
      <c r="B651" s="66"/>
      <c r="C651" s="66"/>
      <c r="D651" s="66"/>
      <c r="E651" s="66"/>
      <c r="F651" s="67"/>
      <c r="G651" s="70" t="str">
        <f t="shared" ca="1" si="0"/>
        <v/>
      </c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73" t="str">
        <f>IF(H651="","",VLOOKUP(H651,ProduktySlužby!$A$4:$C$100,2,FALSE)*I651+IF(J651="",0,VLOOKUP(J651,ProduktySlužby!$A$4:$C$100,2,FALSE))*K651+IF(L651="",0,VLOOKUP(L651,ProduktySlužby!$A$4:$C$100,2,FALSE))*M651++IF(N651="",0,VLOOKUP(N651,ProduktySlužby!$A$4:$C$100,2,FALSE))*O651++IF(P651="",0,VLOOKUP(P651,ProduktySlužby!$A$4:$C$100,2,FALSE))*Q651)</f>
        <v/>
      </c>
      <c r="S651" s="73" t="str">
        <f>IF(R651="","",R651+R651*ProduktySlužby!$B$1)</f>
        <v/>
      </c>
      <c r="T651" s="74" t="str">
        <f>IF(B651="","",VLOOKUP(B651,Zákazníci!$A$2:$M$1000,11,FALSE)&amp;", "&amp;VLOOKUP(B651,Zákazníci!$A$2:$M$1000,12,FALSE)&amp;", "&amp;VLOOKUP(B651,Zákazníci!$A$2:$M$1000,13,FALSE))</f>
        <v/>
      </c>
    </row>
    <row r="652" spans="1:20" ht="12.75">
      <c r="A652" s="65">
        <v>651</v>
      </c>
      <c r="B652" s="66"/>
      <c r="C652" s="66"/>
      <c r="D652" s="66"/>
      <c r="E652" s="66"/>
      <c r="F652" s="67"/>
      <c r="G652" s="70" t="str">
        <f t="shared" ca="1" si="0"/>
        <v/>
      </c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73" t="str">
        <f>IF(H652="","",VLOOKUP(H652,ProduktySlužby!$A$4:$C$100,2,FALSE)*I652+IF(J652="",0,VLOOKUP(J652,ProduktySlužby!$A$4:$C$100,2,FALSE))*K652+IF(L652="",0,VLOOKUP(L652,ProduktySlužby!$A$4:$C$100,2,FALSE))*M652++IF(N652="",0,VLOOKUP(N652,ProduktySlužby!$A$4:$C$100,2,FALSE))*O652++IF(P652="",0,VLOOKUP(P652,ProduktySlužby!$A$4:$C$100,2,FALSE))*Q652)</f>
        <v/>
      </c>
      <c r="S652" s="73" t="str">
        <f>IF(R652="","",R652+R652*ProduktySlužby!$B$1)</f>
        <v/>
      </c>
      <c r="T652" s="74" t="str">
        <f>IF(B652="","",VLOOKUP(B652,Zákazníci!$A$2:$M$1000,11,FALSE)&amp;", "&amp;VLOOKUP(B652,Zákazníci!$A$2:$M$1000,12,FALSE)&amp;", "&amp;VLOOKUP(B652,Zákazníci!$A$2:$M$1000,13,FALSE))</f>
        <v/>
      </c>
    </row>
    <row r="653" spans="1:20" ht="12.75">
      <c r="A653" s="65">
        <v>652</v>
      </c>
      <c r="B653" s="66"/>
      <c r="C653" s="66"/>
      <c r="D653" s="66"/>
      <c r="E653" s="66"/>
      <c r="F653" s="67"/>
      <c r="G653" s="70" t="str">
        <f t="shared" ca="1" si="0"/>
        <v/>
      </c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73" t="str">
        <f>IF(H653="","",VLOOKUP(H653,ProduktySlužby!$A$4:$C$100,2,FALSE)*I653+IF(J653="",0,VLOOKUP(J653,ProduktySlužby!$A$4:$C$100,2,FALSE))*K653+IF(L653="",0,VLOOKUP(L653,ProduktySlužby!$A$4:$C$100,2,FALSE))*M653++IF(N653="",0,VLOOKUP(N653,ProduktySlužby!$A$4:$C$100,2,FALSE))*O653++IF(P653="",0,VLOOKUP(P653,ProduktySlužby!$A$4:$C$100,2,FALSE))*Q653)</f>
        <v/>
      </c>
      <c r="S653" s="73" t="str">
        <f>IF(R653="","",R653+R653*ProduktySlužby!$B$1)</f>
        <v/>
      </c>
      <c r="T653" s="74" t="str">
        <f>IF(B653="","",VLOOKUP(B653,Zákazníci!$A$2:$M$1000,11,FALSE)&amp;", "&amp;VLOOKUP(B653,Zákazníci!$A$2:$M$1000,12,FALSE)&amp;", "&amp;VLOOKUP(B653,Zákazníci!$A$2:$M$1000,13,FALSE))</f>
        <v/>
      </c>
    </row>
    <row r="654" spans="1:20" ht="12.75">
      <c r="A654" s="65">
        <v>653</v>
      </c>
      <c r="B654" s="66"/>
      <c r="C654" s="66"/>
      <c r="D654" s="66"/>
      <c r="E654" s="66"/>
      <c r="F654" s="67"/>
      <c r="G654" s="70" t="str">
        <f t="shared" ca="1" si="0"/>
        <v/>
      </c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73" t="str">
        <f>IF(H654="","",VLOOKUP(H654,ProduktySlužby!$A$4:$C$100,2,FALSE)*I654+IF(J654="",0,VLOOKUP(J654,ProduktySlužby!$A$4:$C$100,2,FALSE))*K654+IF(L654="",0,VLOOKUP(L654,ProduktySlužby!$A$4:$C$100,2,FALSE))*M654++IF(N654="",0,VLOOKUP(N654,ProduktySlužby!$A$4:$C$100,2,FALSE))*O654++IF(P654="",0,VLOOKUP(P654,ProduktySlužby!$A$4:$C$100,2,FALSE))*Q654)</f>
        <v/>
      </c>
      <c r="S654" s="73" t="str">
        <f>IF(R654="","",R654+R654*ProduktySlužby!$B$1)</f>
        <v/>
      </c>
      <c r="T654" s="74" t="str">
        <f>IF(B654="","",VLOOKUP(B654,Zákazníci!$A$2:$M$1000,11,FALSE)&amp;", "&amp;VLOOKUP(B654,Zákazníci!$A$2:$M$1000,12,FALSE)&amp;", "&amp;VLOOKUP(B654,Zákazníci!$A$2:$M$1000,13,FALSE))</f>
        <v/>
      </c>
    </row>
    <row r="655" spans="1:20" ht="12.75">
      <c r="A655" s="65">
        <v>654</v>
      </c>
      <c r="B655" s="66"/>
      <c r="C655" s="66"/>
      <c r="D655" s="66"/>
      <c r="E655" s="66"/>
      <c r="F655" s="67"/>
      <c r="G655" s="70" t="str">
        <f t="shared" ca="1" si="0"/>
        <v/>
      </c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73" t="str">
        <f>IF(H655="","",VLOOKUP(H655,ProduktySlužby!$A$4:$C$100,2,FALSE)*I655+IF(J655="",0,VLOOKUP(J655,ProduktySlužby!$A$4:$C$100,2,FALSE))*K655+IF(L655="",0,VLOOKUP(L655,ProduktySlužby!$A$4:$C$100,2,FALSE))*M655++IF(N655="",0,VLOOKUP(N655,ProduktySlužby!$A$4:$C$100,2,FALSE))*O655++IF(P655="",0,VLOOKUP(P655,ProduktySlužby!$A$4:$C$100,2,FALSE))*Q655)</f>
        <v/>
      </c>
      <c r="S655" s="73" t="str">
        <f>IF(R655="","",R655+R655*ProduktySlužby!$B$1)</f>
        <v/>
      </c>
      <c r="T655" s="74" t="str">
        <f>IF(B655="","",VLOOKUP(B655,Zákazníci!$A$2:$M$1000,11,FALSE)&amp;", "&amp;VLOOKUP(B655,Zákazníci!$A$2:$M$1000,12,FALSE)&amp;", "&amp;VLOOKUP(B655,Zákazníci!$A$2:$M$1000,13,FALSE))</f>
        <v/>
      </c>
    </row>
    <row r="656" spans="1:20" ht="12.75">
      <c r="A656" s="65">
        <v>655</v>
      </c>
      <c r="B656" s="66"/>
      <c r="C656" s="66"/>
      <c r="D656" s="66"/>
      <c r="E656" s="66"/>
      <c r="F656" s="67"/>
      <c r="G656" s="70" t="str">
        <f t="shared" ca="1" si="0"/>
        <v/>
      </c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73" t="str">
        <f>IF(H656="","",VLOOKUP(H656,ProduktySlužby!$A$4:$C$100,2,FALSE)*I656+IF(J656="",0,VLOOKUP(J656,ProduktySlužby!$A$4:$C$100,2,FALSE))*K656+IF(L656="",0,VLOOKUP(L656,ProduktySlužby!$A$4:$C$100,2,FALSE))*M656++IF(N656="",0,VLOOKUP(N656,ProduktySlužby!$A$4:$C$100,2,FALSE))*O656++IF(P656="",0,VLOOKUP(P656,ProduktySlužby!$A$4:$C$100,2,FALSE))*Q656)</f>
        <v/>
      </c>
      <c r="S656" s="73" t="str">
        <f>IF(R656="","",R656+R656*ProduktySlužby!$B$1)</f>
        <v/>
      </c>
      <c r="T656" s="74" t="str">
        <f>IF(B656="","",VLOOKUP(B656,Zákazníci!$A$2:$M$1000,11,FALSE)&amp;", "&amp;VLOOKUP(B656,Zákazníci!$A$2:$M$1000,12,FALSE)&amp;", "&amp;VLOOKUP(B656,Zákazníci!$A$2:$M$1000,13,FALSE))</f>
        <v/>
      </c>
    </row>
    <row r="657" spans="1:20" ht="12.75">
      <c r="A657" s="65">
        <v>656</v>
      </c>
      <c r="B657" s="66"/>
      <c r="C657" s="66"/>
      <c r="D657" s="66"/>
      <c r="E657" s="66"/>
      <c r="F657" s="67"/>
      <c r="G657" s="70" t="str">
        <f t="shared" ca="1" si="0"/>
        <v/>
      </c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73" t="str">
        <f>IF(H657="","",VLOOKUP(H657,ProduktySlužby!$A$4:$C$100,2,FALSE)*I657+IF(J657="",0,VLOOKUP(J657,ProduktySlužby!$A$4:$C$100,2,FALSE))*K657+IF(L657="",0,VLOOKUP(L657,ProduktySlužby!$A$4:$C$100,2,FALSE))*M657++IF(N657="",0,VLOOKUP(N657,ProduktySlužby!$A$4:$C$100,2,FALSE))*O657++IF(P657="",0,VLOOKUP(P657,ProduktySlužby!$A$4:$C$100,2,FALSE))*Q657)</f>
        <v/>
      </c>
      <c r="S657" s="73" t="str">
        <f>IF(R657="","",R657+R657*ProduktySlužby!$B$1)</f>
        <v/>
      </c>
      <c r="T657" s="74" t="str">
        <f>IF(B657="","",VLOOKUP(B657,Zákazníci!$A$2:$M$1000,11,FALSE)&amp;", "&amp;VLOOKUP(B657,Zákazníci!$A$2:$M$1000,12,FALSE)&amp;", "&amp;VLOOKUP(B657,Zákazníci!$A$2:$M$1000,13,FALSE))</f>
        <v/>
      </c>
    </row>
    <row r="658" spans="1:20" ht="12.75">
      <c r="A658" s="65">
        <v>657</v>
      </c>
      <c r="B658" s="66"/>
      <c r="C658" s="66"/>
      <c r="D658" s="66"/>
      <c r="E658" s="66"/>
      <c r="F658" s="67"/>
      <c r="G658" s="70" t="str">
        <f t="shared" ca="1" si="0"/>
        <v/>
      </c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73" t="str">
        <f>IF(H658="","",VLOOKUP(H658,ProduktySlužby!$A$4:$C$100,2,FALSE)*I658+IF(J658="",0,VLOOKUP(J658,ProduktySlužby!$A$4:$C$100,2,FALSE))*K658+IF(L658="",0,VLOOKUP(L658,ProduktySlužby!$A$4:$C$100,2,FALSE))*M658++IF(N658="",0,VLOOKUP(N658,ProduktySlužby!$A$4:$C$100,2,FALSE))*O658++IF(P658="",0,VLOOKUP(P658,ProduktySlužby!$A$4:$C$100,2,FALSE))*Q658)</f>
        <v/>
      </c>
      <c r="S658" s="73" t="str">
        <f>IF(R658="","",R658+R658*ProduktySlužby!$B$1)</f>
        <v/>
      </c>
      <c r="T658" s="74" t="str">
        <f>IF(B658="","",VLOOKUP(B658,Zákazníci!$A$2:$M$1000,11,FALSE)&amp;", "&amp;VLOOKUP(B658,Zákazníci!$A$2:$M$1000,12,FALSE)&amp;", "&amp;VLOOKUP(B658,Zákazníci!$A$2:$M$1000,13,FALSE))</f>
        <v/>
      </c>
    </row>
    <row r="659" spans="1:20" ht="12.75">
      <c r="A659" s="65">
        <v>658</v>
      </c>
      <c r="B659" s="66"/>
      <c r="C659" s="66"/>
      <c r="D659" s="66"/>
      <c r="E659" s="66"/>
      <c r="F659" s="67"/>
      <c r="G659" s="70" t="str">
        <f t="shared" ca="1" si="0"/>
        <v/>
      </c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73" t="str">
        <f>IF(H659="","",VLOOKUP(H659,ProduktySlužby!$A$4:$C$100,2,FALSE)*I659+IF(J659="",0,VLOOKUP(J659,ProduktySlužby!$A$4:$C$100,2,FALSE))*K659+IF(L659="",0,VLOOKUP(L659,ProduktySlužby!$A$4:$C$100,2,FALSE))*M659++IF(N659="",0,VLOOKUP(N659,ProduktySlužby!$A$4:$C$100,2,FALSE))*O659++IF(P659="",0,VLOOKUP(P659,ProduktySlužby!$A$4:$C$100,2,FALSE))*Q659)</f>
        <v/>
      </c>
      <c r="S659" s="73" t="str">
        <f>IF(R659="","",R659+R659*ProduktySlužby!$B$1)</f>
        <v/>
      </c>
      <c r="T659" s="74" t="str">
        <f>IF(B659="","",VLOOKUP(B659,Zákazníci!$A$2:$M$1000,11,FALSE)&amp;", "&amp;VLOOKUP(B659,Zákazníci!$A$2:$M$1000,12,FALSE)&amp;", "&amp;VLOOKUP(B659,Zákazníci!$A$2:$M$1000,13,FALSE))</f>
        <v/>
      </c>
    </row>
    <row r="660" spans="1:20" ht="12.75">
      <c r="A660" s="65">
        <v>659</v>
      </c>
      <c r="B660" s="66"/>
      <c r="C660" s="66"/>
      <c r="D660" s="66"/>
      <c r="E660" s="66"/>
      <c r="F660" s="67"/>
      <c r="G660" s="70" t="str">
        <f t="shared" ca="1" si="0"/>
        <v/>
      </c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73" t="str">
        <f>IF(H660="","",VLOOKUP(H660,ProduktySlužby!$A$4:$C$100,2,FALSE)*I660+IF(J660="",0,VLOOKUP(J660,ProduktySlužby!$A$4:$C$100,2,FALSE))*K660+IF(L660="",0,VLOOKUP(L660,ProduktySlužby!$A$4:$C$100,2,FALSE))*M660++IF(N660="",0,VLOOKUP(N660,ProduktySlužby!$A$4:$C$100,2,FALSE))*O660++IF(P660="",0,VLOOKUP(P660,ProduktySlužby!$A$4:$C$100,2,FALSE))*Q660)</f>
        <v/>
      </c>
      <c r="S660" s="73" t="str">
        <f>IF(R660="","",R660+R660*ProduktySlužby!$B$1)</f>
        <v/>
      </c>
      <c r="T660" s="74" t="str">
        <f>IF(B660="","",VLOOKUP(B660,Zákazníci!$A$2:$M$1000,11,FALSE)&amp;", "&amp;VLOOKUP(B660,Zákazníci!$A$2:$M$1000,12,FALSE)&amp;", "&amp;VLOOKUP(B660,Zákazníci!$A$2:$M$1000,13,FALSE))</f>
        <v/>
      </c>
    </row>
    <row r="661" spans="1:20" ht="12.75">
      <c r="A661" s="65">
        <v>660</v>
      </c>
      <c r="B661" s="66"/>
      <c r="C661" s="66"/>
      <c r="D661" s="66"/>
      <c r="E661" s="66"/>
      <c r="F661" s="67"/>
      <c r="G661" s="70" t="str">
        <f t="shared" ca="1" si="0"/>
        <v/>
      </c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73" t="str">
        <f>IF(H661="","",VLOOKUP(H661,ProduktySlužby!$A$4:$C$100,2,FALSE)*I661+IF(J661="",0,VLOOKUP(J661,ProduktySlužby!$A$4:$C$100,2,FALSE))*K661+IF(L661="",0,VLOOKUP(L661,ProduktySlužby!$A$4:$C$100,2,FALSE))*M661++IF(N661="",0,VLOOKUP(N661,ProduktySlužby!$A$4:$C$100,2,FALSE))*O661++IF(P661="",0,VLOOKUP(P661,ProduktySlužby!$A$4:$C$100,2,FALSE))*Q661)</f>
        <v/>
      </c>
      <c r="S661" s="73" t="str">
        <f>IF(R661="","",R661+R661*ProduktySlužby!$B$1)</f>
        <v/>
      </c>
      <c r="T661" s="74" t="str">
        <f>IF(B661="","",VLOOKUP(B661,Zákazníci!$A$2:$M$1000,11,FALSE)&amp;", "&amp;VLOOKUP(B661,Zákazníci!$A$2:$M$1000,12,FALSE)&amp;", "&amp;VLOOKUP(B661,Zákazníci!$A$2:$M$1000,13,FALSE))</f>
        <v/>
      </c>
    </row>
    <row r="662" spans="1:20" ht="12.75">
      <c r="A662" s="65">
        <v>661</v>
      </c>
      <c r="B662" s="66"/>
      <c r="C662" s="66"/>
      <c r="D662" s="66"/>
      <c r="E662" s="66"/>
      <c r="F662" s="67"/>
      <c r="G662" s="70" t="str">
        <f t="shared" ca="1" si="0"/>
        <v/>
      </c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73" t="str">
        <f>IF(H662="","",VLOOKUP(H662,ProduktySlužby!$A$4:$C$100,2,FALSE)*I662+IF(J662="",0,VLOOKUP(J662,ProduktySlužby!$A$4:$C$100,2,FALSE))*K662+IF(L662="",0,VLOOKUP(L662,ProduktySlužby!$A$4:$C$100,2,FALSE))*M662++IF(N662="",0,VLOOKUP(N662,ProduktySlužby!$A$4:$C$100,2,FALSE))*O662++IF(P662="",0,VLOOKUP(P662,ProduktySlužby!$A$4:$C$100,2,FALSE))*Q662)</f>
        <v/>
      </c>
      <c r="S662" s="73" t="str">
        <f>IF(R662="","",R662+R662*ProduktySlužby!$B$1)</f>
        <v/>
      </c>
      <c r="T662" s="74" t="str">
        <f>IF(B662="","",VLOOKUP(B662,Zákazníci!$A$2:$M$1000,11,FALSE)&amp;", "&amp;VLOOKUP(B662,Zákazníci!$A$2:$M$1000,12,FALSE)&amp;", "&amp;VLOOKUP(B662,Zákazníci!$A$2:$M$1000,13,FALSE))</f>
        <v/>
      </c>
    </row>
    <row r="663" spans="1:20" ht="12.75">
      <c r="A663" s="65">
        <v>662</v>
      </c>
      <c r="B663" s="66"/>
      <c r="C663" s="66"/>
      <c r="D663" s="66"/>
      <c r="E663" s="66"/>
      <c r="F663" s="67"/>
      <c r="G663" s="70" t="str">
        <f t="shared" ca="1" si="0"/>
        <v/>
      </c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73" t="str">
        <f>IF(H663="","",VLOOKUP(H663,ProduktySlužby!$A$4:$C$100,2,FALSE)*I663+IF(J663="",0,VLOOKUP(J663,ProduktySlužby!$A$4:$C$100,2,FALSE))*K663+IF(L663="",0,VLOOKUP(L663,ProduktySlužby!$A$4:$C$100,2,FALSE))*M663++IF(N663="",0,VLOOKUP(N663,ProduktySlužby!$A$4:$C$100,2,FALSE))*O663++IF(P663="",0,VLOOKUP(P663,ProduktySlužby!$A$4:$C$100,2,FALSE))*Q663)</f>
        <v/>
      </c>
      <c r="S663" s="73" t="str">
        <f>IF(R663="","",R663+R663*ProduktySlužby!$B$1)</f>
        <v/>
      </c>
      <c r="T663" s="74" t="str">
        <f>IF(B663="","",VLOOKUP(B663,Zákazníci!$A$2:$M$1000,11,FALSE)&amp;", "&amp;VLOOKUP(B663,Zákazníci!$A$2:$M$1000,12,FALSE)&amp;", "&amp;VLOOKUP(B663,Zákazníci!$A$2:$M$1000,13,FALSE))</f>
        <v/>
      </c>
    </row>
    <row r="664" spans="1:20" ht="12.75">
      <c r="A664" s="65">
        <v>663</v>
      </c>
      <c r="B664" s="66"/>
      <c r="C664" s="66"/>
      <c r="D664" s="66"/>
      <c r="E664" s="66"/>
      <c r="F664" s="67"/>
      <c r="G664" s="70" t="str">
        <f t="shared" ca="1" si="0"/>
        <v/>
      </c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73" t="str">
        <f>IF(H664="","",VLOOKUP(H664,ProduktySlužby!$A$4:$C$100,2,FALSE)*I664+IF(J664="",0,VLOOKUP(J664,ProduktySlužby!$A$4:$C$100,2,FALSE))*K664+IF(L664="",0,VLOOKUP(L664,ProduktySlužby!$A$4:$C$100,2,FALSE))*M664++IF(N664="",0,VLOOKUP(N664,ProduktySlužby!$A$4:$C$100,2,FALSE))*O664++IF(P664="",0,VLOOKUP(P664,ProduktySlužby!$A$4:$C$100,2,FALSE))*Q664)</f>
        <v/>
      </c>
      <c r="S664" s="73" t="str">
        <f>IF(R664="","",R664+R664*ProduktySlužby!$B$1)</f>
        <v/>
      </c>
      <c r="T664" s="74" t="str">
        <f>IF(B664="","",VLOOKUP(B664,Zákazníci!$A$2:$M$1000,11,FALSE)&amp;", "&amp;VLOOKUP(B664,Zákazníci!$A$2:$M$1000,12,FALSE)&amp;", "&amp;VLOOKUP(B664,Zákazníci!$A$2:$M$1000,13,FALSE))</f>
        <v/>
      </c>
    </row>
    <row r="665" spans="1:20" ht="12.75">
      <c r="A665" s="65">
        <v>664</v>
      </c>
      <c r="B665" s="66"/>
      <c r="C665" s="66"/>
      <c r="D665" s="66"/>
      <c r="E665" s="66"/>
      <c r="F665" s="67"/>
      <c r="G665" s="70" t="str">
        <f t="shared" ca="1" si="0"/>
        <v/>
      </c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73" t="str">
        <f>IF(H665="","",VLOOKUP(H665,ProduktySlužby!$A$4:$C$100,2,FALSE)*I665+IF(J665="",0,VLOOKUP(J665,ProduktySlužby!$A$4:$C$100,2,FALSE))*K665+IF(L665="",0,VLOOKUP(L665,ProduktySlužby!$A$4:$C$100,2,FALSE))*M665++IF(N665="",0,VLOOKUP(N665,ProduktySlužby!$A$4:$C$100,2,FALSE))*O665++IF(P665="",0,VLOOKUP(P665,ProduktySlužby!$A$4:$C$100,2,FALSE))*Q665)</f>
        <v/>
      </c>
      <c r="S665" s="73" t="str">
        <f>IF(R665="","",R665+R665*ProduktySlužby!$B$1)</f>
        <v/>
      </c>
      <c r="T665" s="74" t="str">
        <f>IF(B665="","",VLOOKUP(B665,Zákazníci!$A$2:$M$1000,11,FALSE)&amp;", "&amp;VLOOKUP(B665,Zákazníci!$A$2:$M$1000,12,FALSE)&amp;", "&amp;VLOOKUP(B665,Zákazníci!$A$2:$M$1000,13,FALSE))</f>
        <v/>
      </c>
    </row>
    <row r="666" spans="1:20" ht="12.75">
      <c r="A666" s="65">
        <v>665</v>
      </c>
      <c r="B666" s="66"/>
      <c r="C666" s="66"/>
      <c r="D666" s="66"/>
      <c r="E666" s="66"/>
      <c r="F666" s="67"/>
      <c r="G666" s="70" t="str">
        <f t="shared" ca="1" si="0"/>
        <v/>
      </c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73" t="str">
        <f>IF(H666="","",VLOOKUP(H666,ProduktySlužby!$A$4:$C$100,2,FALSE)*I666+IF(J666="",0,VLOOKUP(J666,ProduktySlužby!$A$4:$C$100,2,FALSE))*K666+IF(L666="",0,VLOOKUP(L666,ProduktySlužby!$A$4:$C$100,2,FALSE))*M666++IF(N666="",0,VLOOKUP(N666,ProduktySlužby!$A$4:$C$100,2,FALSE))*O666++IF(P666="",0,VLOOKUP(P666,ProduktySlužby!$A$4:$C$100,2,FALSE))*Q666)</f>
        <v/>
      </c>
      <c r="S666" s="73" t="str">
        <f>IF(R666="","",R666+R666*ProduktySlužby!$B$1)</f>
        <v/>
      </c>
      <c r="T666" s="74" t="str">
        <f>IF(B666="","",VLOOKUP(B666,Zákazníci!$A$2:$M$1000,11,FALSE)&amp;", "&amp;VLOOKUP(B666,Zákazníci!$A$2:$M$1000,12,FALSE)&amp;", "&amp;VLOOKUP(B666,Zákazníci!$A$2:$M$1000,13,FALSE))</f>
        <v/>
      </c>
    </row>
    <row r="667" spans="1:20" ht="12.75">
      <c r="A667" s="65">
        <v>666</v>
      </c>
      <c r="B667" s="66"/>
      <c r="C667" s="66"/>
      <c r="D667" s="66"/>
      <c r="E667" s="66"/>
      <c r="F667" s="67"/>
      <c r="G667" s="70" t="str">
        <f t="shared" ca="1" si="0"/>
        <v/>
      </c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73" t="str">
        <f>IF(H667="","",VLOOKUP(H667,ProduktySlužby!$A$4:$C$100,2,FALSE)*I667+IF(J667="",0,VLOOKUP(J667,ProduktySlužby!$A$4:$C$100,2,FALSE))*K667+IF(L667="",0,VLOOKUP(L667,ProduktySlužby!$A$4:$C$100,2,FALSE))*M667++IF(N667="",0,VLOOKUP(N667,ProduktySlužby!$A$4:$C$100,2,FALSE))*O667++IF(P667="",0,VLOOKUP(P667,ProduktySlužby!$A$4:$C$100,2,FALSE))*Q667)</f>
        <v/>
      </c>
      <c r="S667" s="73" t="str">
        <f>IF(R667="","",R667+R667*ProduktySlužby!$B$1)</f>
        <v/>
      </c>
      <c r="T667" s="74" t="str">
        <f>IF(B667="","",VLOOKUP(B667,Zákazníci!$A$2:$M$1000,11,FALSE)&amp;", "&amp;VLOOKUP(B667,Zákazníci!$A$2:$M$1000,12,FALSE)&amp;", "&amp;VLOOKUP(B667,Zákazníci!$A$2:$M$1000,13,FALSE))</f>
        <v/>
      </c>
    </row>
    <row r="668" spans="1:20" ht="12.75">
      <c r="A668" s="65">
        <v>667</v>
      </c>
      <c r="B668" s="66"/>
      <c r="C668" s="66"/>
      <c r="D668" s="66"/>
      <c r="E668" s="66"/>
      <c r="F668" s="67"/>
      <c r="G668" s="70" t="str">
        <f t="shared" ca="1" si="0"/>
        <v/>
      </c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73" t="str">
        <f>IF(H668="","",VLOOKUP(H668,ProduktySlužby!$A$4:$C$100,2,FALSE)*I668+IF(J668="",0,VLOOKUP(J668,ProduktySlužby!$A$4:$C$100,2,FALSE))*K668+IF(L668="",0,VLOOKUP(L668,ProduktySlužby!$A$4:$C$100,2,FALSE))*M668++IF(N668="",0,VLOOKUP(N668,ProduktySlužby!$A$4:$C$100,2,FALSE))*O668++IF(P668="",0,VLOOKUP(P668,ProduktySlužby!$A$4:$C$100,2,FALSE))*Q668)</f>
        <v/>
      </c>
      <c r="S668" s="73" t="str">
        <f>IF(R668="","",R668+R668*ProduktySlužby!$B$1)</f>
        <v/>
      </c>
      <c r="T668" s="74" t="str">
        <f>IF(B668="","",VLOOKUP(B668,Zákazníci!$A$2:$M$1000,11,FALSE)&amp;", "&amp;VLOOKUP(B668,Zákazníci!$A$2:$M$1000,12,FALSE)&amp;", "&amp;VLOOKUP(B668,Zákazníci!$A$2:$M$1000,13,FALSE))</f>
        <v/>
      </c>
    </row>
    <row r="669" spans="1:20" ht="12.75">
      <c r="A669" s="65">
        <v>668</v>
      </c>
      <c r="B669" s="66"/>
      <c r="C669" s="66"/>
      <c r="D669" s="66"/>
      <c r="E669" s="66"/>
      <c r="F669" s="67"/>
      <c r="G669" s="70" t="str">
        <f t="shared" ca="1" si="0"/>
        <v/>
      </c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73" t="str">
        <f>IF(H669="","",VLOOKUP(H669,ProduktySlužby!$A$4:$C$100,2,FALSE)*I669+IF(J669="",0,VLOOKUP(J669,ProduktySlužby!$A$4:$C$100,2,FALSE))*K669+IF(L669="",0,VLOOKUP(L669,ProduktySlužby!$A$4:$C$100,2,FALSE))*M669++IF(N669="",0,VLOOKUP(N669,ProduktySlužby!$A$4:$C$100,2,FALSE))*O669++IF(P669="",0,VLOOKUP(P669,ProduktySlužby!$A$4:$C$100,2,FALSE))*Q669)</f>
        <v/>
      </c>
      <c r="S669" s="73" t="str">
        <f>IF(R669="","",R669+R669*ProduktySlužby!$B$1)</f>
        <v/>
      </c>
      <c r="T669" s="74" t="str">
        <f>IF(B669="","",VLOOKUP(B669,Zákazníci!$A$2:$M$1000,11,FALSE)&amp;", "&amp;VLOOKUP(B669,Zákazníci!$A$2:$M$1000,12,FALSE)&amp;", "&amp;VLOOKUP(B669,Zákazníci!$A$2:$M$1000,13,FALSE))</f>
        <v/>
      </c>
    </row>
    <row r="670" spans="1:20" ht="12.75">
      <c r="A670" s="65">
        <v>669</v>
      </c>
      <c r="B670" s="66"/>
      <c r="C670" s="66"/>
      <c r="D670" s="66"/>
      <c r="E670" s="66"/>
      <c r="F670" s="67"/>
      <c r="G670" s="70" t="str">
        <f t="shared" ca="1" si="0"/>
        <v/>
      </c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73" t="str">
        <f>IF(H670="","",VLOOKUP(H670,ProduktySlužby!$A$4:$C$100,2,FALSE)*I670+IF(J670="",0,VLOOKUP(J670,ProduktySlužby!$A$4:$C$100,2,FALSE))*K670+IF(L670="",0,VLOOKUP(L670,ProduktySlužby!$A$4:$C$100,2,FALSE))*M670++IF(N670="",0,VLOOKUP(N670,ProduktySlužby!$A$4:$C$100,2,FALSE))*O670++IF(P670="",0,VLOOKUP(P670,ProduktySlužby!$A$4:$C$100,2,FALSE))*Q670)</f>
        <v/>
      </c>
      <c r="S670" s="73" t="str">
        <f>IF(R670="","",R670+R670*ProduktySlužby!$B$1)</f>
        <v/>
      </c>
      <c r="T670" s="74" t="str">
        <f>IF(B670="","",VLOOKUP(B670,Zákazníci!$A$2:$M$1000,11,FALSE)&amp;", "&amp;VLOOKUP(B670,Zákazníci!$A$2:$M$1000,12,FALSE)&amp;", "&amp;VLOOKUP(B670,Zákazníci!$A$2:$M$1000,13,FALSE))</f>
        <v/>
      </c>
    </row>
    <row r="671" spans="1:20" ht="12.75">
      <c r="A671" s="65">
        <v>670</v>
      </c>
      <c r="B671" s="66"/>
      <c r="C671" s="66"/>
      <c r="D671" s="66"/>
      <c r="E671" s="66"/>
      <c r="F671" s="67"/>
      <c r="G671" s="70" t="str">
        <f t="shared" ca="1" si="0"/>
        <v/>
      </c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73" t="str">
        <f>IF(H671="","",VLOOKUP(H671,ProduktySlužby!$A$4:$C$100,2,FALSE)*I671+IF(J671="",0,VLOOKUP(J671,ProduktySlužby!$A$4:$C$100,2,FALSE))*K671+IF(L671="",0,VLOOKUP(L671,ProduktySlužby!$A$4:$C$100,2,FALSE))*M671++IF(N671="",0,VLOOKUP(N671,ProduktySlužby!$A$4:$C$100,2,FALSE))*O671++IF(P671="",0,VLOOKUP(P671,ProduktySlužby!$A$4:$C$100,2,FALSE))*Q671)</f>
        <v/>
      </c>
      <c r="S671" s="73" t="str">
        <f>IF(R671="","",R671+R671*ProduktySlužby!$B$1)</f>
        <v/>
      </c>
      <c r="T671" s="74" t="str">
        <f>IF(B671="","",VLOOKUP(B671,Zákazníci!$A$2:$M$1000,11,FALSE)&amp;", "&amp;VLOOKUP(B671,Zákazníci!$A$2:$M$1000,12,FALSE)&amp;", "&amp;VLOOKUP(B671,Zákazníci!$A$2:$M$1000,13,FALSE))</f>
        <v/>
      </c>
    </row>
    <row r="672" spans="1:20" ht="12.75">
      <c r="A672" s="65">
        <v>671</v>
      </c>
      <c r="B672" s="66"/>
      <c r="C672" s="66"/>
      <c r="D672" s="66"/>
      <c r="E672" s="66"/>
      <c r="F672" s="67"/>
      <c r="G672" s="70" t="str">
        <f t="shared" ca="1" si="0"/>
        <v/>
      </c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73" t="str">
        <f>IF(H672="","",VLOOKUP(H672,ProduktySlužby!$A$4:$C$100,2,FALSE)*I672+IF(J672="",0,VLOOKUP(J672,ProduktySlužby!$A$4:$C$100,2,FALSE))*K672+IF(L672="",0,VLOOKUP(L672,ProduktySlužby!$A$4:$C$100,2,FALSE))*M672++IF(N672="",0,VLOOKUP(N672,ProduktySlužby!$A$4:$C$100,2,FALSE))*O672++IF(P672="",0,VLOOKUP(P672,ProduktySlužby!$A$4:$C$100,2,FALSE))*Q672)</f>
        <v/>
      </c>
      <c r="S672" s="73" t="str">
        <f>IF(R672="","",R672+R672*ProduktySlužby!$B$1)</f>
        <v/>
      </c>
      <c r="T672" s="74" t="str">
        <f>IF(B672="","",VLOOKUP(B672,Zákazníci!$A$2:$M$1000,11,FALSE)&amp;", "&amp;VLOOKUP(B672,Zákazníci!$A$2:$M$1000,12,FALSE)&amp;", "&amp;VLOOKUP(B672,Zákazníci!$A$2:$M$1000,13,FALSE))</f>
        <v/>
      </c>
    </row>
    <row r="673" spans="1:20" ht="12.75">
      <c r="A673" s="65">
        <v>672</v>
      </c>
      <c r="B673" s="66"/>
      <c r="C673" s="66"/>
      <c r="D673" s="66"/>
      <c r="E673" s="66"/>
      <c r="F673" s="67"/>
      <c r="G673" s="70" t="str">
        <f t="shared" ca="1" si="0"/>
        <v/>
      </c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73" t="str">
        <f>IF(H673="","",VLOOKUP(H673,ProduktySlužby!$A$4:$C$100,2,FALSE)*I673+IF(J673="",0,VLOOKUP(J673,ProduktySlužby!$A$4:$C$100,2,FALSE))*K673+IF(L673="",0,VLOOKUP(L673,ProduktySlužby!$A$4:$C$100,2,FALSE))*M673++IF(N673="",0,VLOOKUP(N673,ProduktySlužby!$A$4:$C$100,2,FALSE))*O673++IF(P673="",0,VLOOKUP(P673,ProduktySlužby!$A$4:$C$100,2,FALSE))*Q673)</f>
        <v/>
      </c>
      <c r="S673" s="73" t="str">
        <f>IF(R673="","",R673+R673*ProduktySlužby!$B$1)</f>
        <v/>
      </c>
      <c r="T673" s="74" t="str">
        <f>IF(B673="","",VLOOKUP(B673,Zákazníci!$A$2:$M$1000,11,FALSE)&amp;", "&amp;VLOOKUP(B673,Zákazníci!$A$2:$M$1000,12,FALSE)&amp;", "&amp;VLOOKUP(B673,Zákazníci!$A$2:$M$1000,13,FALSE))</f>
        <v/>
      </c>
    </row>
    <row r="674" spans="1:20" ht="12.75">
      <c r="A674" s="65">
        <v>673</v>
      </c>
      <c r="B674" s="66"/>
      <c r="C674" s="66"/>
      <c r="D674" s="66"/>
      <c r="E674" s="66"/>
      <c r="F674" s="67"/>
      <c r="G674" s="70" t="str">
        <f t="shared" ca="1" si="0"/>
        <v/>
      </c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73" t="str">
        <f>IF(H674="","",VLOOKUP(H674,ProduktySlužby!$A$4:$C$100,2,FALSE)*I674+IF(J674="",0,VLOOKUP(J674,ProduktySlužby!$A$4:$C$100,2,FALSE))*K674+IF(L674="",0,VLOOKUP(L674,ProduktySlužby!$A$4:$C$100,2,FALSE))*M674++IF(N674="",0,VLOOKUP(N674,ProduktySlužby!$A$4:$C$100,2,FALSE))*O674++IF(P674="",0,VLOOKUP(P674,ProduktySlužby!$A$4:$C$100,2,FALSE))*Q674)</f>
        <v/>
      </c>
      <c r="S674" s="73" t="str">
        <f>IF(R674="","",R674+R674*ProduktySlužby!$B$1)</f>
        <v/>
      </c>
      <c r="T674" s="74" t="str">
        <f>IF(B674="","",VLOOKUP(B674,Zákazníci!$A$2:$M$1000,11,FALSE)&amp;", "&amp;VLOOKUP(B674,Zákazníci!$A$2:$M$1000,12,FALSE)&amp;", "&amp;VLOOKUP(B674,Zákazníci!$A$2:$M$1000,13,FALSE))</f>
        <v/>
      </c>
    </row>
    <row r="675" spans="1:20" ht="12.75">
      <c r="A675" s="65">
        <v>674</v>
      </c>
      <c r="B675" s="66"/>
      <c r="C675" s="66"/>
      <c r="D675" s="66"/>
      <c r="E675" s="66"/>
      <c r="F675" s="67"/>
      <c r="G675" s="70" t="str">
        <f t="shared" ca="1" si="0"/>
        <v/>
      </c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73" t="str">
        <f>IF(H675="","",VLOOKUP(H675,ProduktySlužby!$A$4:$C$100,2,FALSE)*I675+IF(J675="",0,VLOOKUP(J675,ProduktySlužby!$A$4:$C$100,2,FALSE))*K675+IF(L675="",0,VLOOKUP(L675,ProduktySlužby!$A$4:$C$100,2,FALSE))*M675++IF(N675="",0,VLOOKUP(N675,ProduktySlužby!$A$4:$C$100,2,FALSE))*O675++IF(P675="",0,VLOOKUP(P675,ProduktySlužby!$A$4:$C$100,2,FALSE))*Q675)</f>
        <v/>
      </c>
      <c r="S675" s="73" t="str">
        <f>IF(R675="","",R675+R675*ProduktySlužby!$B$1)</f>
        <v/>
      </c>
      <c r="T675" s="74" t="str">
        <f>IF(B675="","",VLOOKUP(B675,Zákazníci!$A$2:$M$1000,11,FALSE)&amp;", "&amp;VLOOKUP(B675,Zákazníci!$A$2:$M$1000,12,FALSE)&amp;", "&amp;VLOOKUP(B675,Zákazníci!$A$2:$M$1000,13,FALSE))</f>
        <v/>
      </c>
    </row>
    <row r="676" spans="1:20" ht="12.75">
      <c r="A676" s="65">
        <v>675</v>
      </c>
      <c r="B676" s="66"/>
      <c r="C676" s="66"/>
      <c r="D676" s="66"/>
      <c r="E676" s="66"/>
      <c r="F676" s="67"/>
      <c r="G676" s="70" t="str">
        <f t="shared" ca="1" si="0"/>
        <v/>
      </c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73" t="str">
        <f>IF(H676="","",VLOOKUP(H676,ProduktySlužby!$A$4:$C$100,2,FALSE)*I676+IF(J676="",0,VLOOKUP(J676,ProduktySlužby!$A$4:$C$100,2,FALSE))*K676+IF(L676="",0,VLOOKUP(L676,ProduktySlužby!$A$4:$C$100,2,FALSE))*M676++IF(N676="",0,VLOOKUP(N676,ProduktySlužby!$A$4:$C$100,2,FALSE))*O676++IF(P676="",0,VLOOKUP(P676,ProduktySlužby!$A$4:$C$100,2,FALSE))*Q676)</f>
        <v/>
      </c>
      <c r="S676" s="73" t="str">
        <f>IF(R676="","",R676+R676*ProduktySlužby!$B$1)</f>
        <v/>
      </c>
      <c r="T676" s="74" t="str">
        <f>IF(B676="","",VLOOKUP(B676,Zákazníci!$A$2:$M$1000,11,FALSE)&amp;", "&amp;VLOOKUP(B676,Zákazníci!$A$2:$M$1000,12,FALSE)&amp;", "&amp;VLOOKUP(B676,Zákazníci!$A$2:$M$1000,13,FALSE))</f>
        <v/>
      </c>
    </row>
    <row r="677" spans="1:20" ht="12.75">
      <c r="A677" s="65">
        <v>676</v>
      </c>
      <c r="B677" s="66"/>
      <c r="C677" s="66"/>
      <c r="D677" s="66"/>
      <c r="E677" s="66"/>
      <c r="F677" s="67"/>
      <c r="G677" s="70" t="str">
        <f t="shared" ca="1" si="0"/>
        <v/>
      </c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73" t="str">
        <f>IF(H677="","",VLOOKUP(H677,ProduktySlužby!$A$4:$C$100,2,FALSE)*I677+IF(J677="",0,VLOOKUP(J677,ProduktySlužby!$A$4:$C$100,2,FALSE))*K677+IF(L677="",0,VLOOKUP(L677,ProduktySlužby!$A$4:$C$100,2,FALSE))*M677++IF(N677="",0,VLOOKUP(N677,ProduktySlužby!$A$4:$C$100,2,FALSE))*O677++IF(P677="",0,VLOOKUP(P677,ProduktySlužby!$A$4:$C$100,2,FALSE))*Q677)</f>
        <v/>
      </c>
      <c r="S677" s="73" t="str">
        <f>IF(R677="","",R677+R677*ProduktySlužby!$B$1)</f>
        <v/>
      </c>
      <c r="T677" s="74" t="str">
        <f>IF(B677="","",VLOOKUP(B677,Zákazníci!$A$2:$M$1000,11,FALSE)&amp;", "&amp;VLOOKUP(B677,Zákazníci!$A$2:$M$1000,12,FALSE)&amp;", "&amp;VLOOKUP(B677,Zákazníci!$A$2:$M$1000,13,FALSE))</f>
        <v/>
      </c>
    </row>
    <row r="678" spans="1:20" ht="12.75">
      <c r="A678" s="65">
        <v>677</v>
      </c>
      <c r="B678" s="66"/>
      <c r="C678" s="66"/>
      <c r="D678" s="66"/>
      <c r="E678" s="66"/>
      <c r="F678" s="67"/>
      <c r="G678" s="70" t="str">
        <f t="shared" ca="1" si="0"/>
        <v/>
      </c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73" t="str">
        <f>IF(H678="","",VLOOKUP(H678,ProduktySlužby!$A$4:$C$100,2,FALSE)*I678+IF(J678="",0,VLOOKUP(J678,ProduktySlužby!$A$4:$C$100,2,FALSE))*K678+IF(L678="",0,VLOOKUP(L678,ProduktySlužby!$A$4:$C$100,2,FALSE))*M678++IF(N678="",0,VLOOKUP(N678,ProduktySlužby!$A$4:$C$100,2,FALSE))*O678++IF(P678="",0,VLOOKUP(P678,ProduktySlužby!$A$4:$C$100,2,FALSE))*Q678)</f>
        <v/>
      </c>
      <c r="S678" s="73" t="str">
        <f>IF(R678="","",R678+R678*ProduktySlužby!$B$1)</f>
        <v/>
      </c>
      <c r="T678" s="74" t="str">
        <f>IF(B678="","",VLOOKUP(B678,Zákazníci!$A$2:$M$1000,11,FALSE)&amp;", "&amp;VLOOKUP(B678,Zákazníci!$A$2:$M$1000,12,FALSE)&amp;", "&amp;VLOOKUP(B678,Zákazníci!$A$2:$M$1000,13,FALSE))</f>
        <v/>
      </c>
    </row>
    <row r="679" spans="1:20" ht="12.75">
      <c r="A679" s="65">
        <v>678</v>
      </c>
      <c r="B679" s="66"/>
      <c r="C679" s="66"/>
      <c r="D679" s="66"/>
      <c r="E679" s="66"/>
      <c r="F679" s="67"/>
      <c r="G679" s="70" t="str">
        <f t="shared" ca="1" si="0"/>
        <v/>
      </c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73" t="str">
        <f>IF(H679="","",VLOOKUP(H679,ProduktySlužby!$A$4:$C$100,2,FALSE)*I679+IF(J679="",0,VLOOKUP(J679,ProduktySlužby!$A$4:$C$100,2,FALSE))*K679+IF(L679="",0,VLOOKUP(L679,ProduktySlužby!$A$4:$C$100,2,FALSE))*M679++IF(N679="",0,VLOOKUP(N679,ProduktySlužby!$A$4:$C$100,2,FALSE))*O679++IF(P679="",0,VLOOKUP(P679,ProduktySlužby!$A$4:$C$100,2,FALSE))*Q679)</f>
        <v/>
      </c>
      <c r="S679" s="73" t="str">
        <f>IF(R679="","",R679+R679*ProduktySlužby!$B$1)</f>
        <v/>
      </c>
      <c r="T679" s="74" t="str">
        <f>IF(B679="","",VLOOKUP(B679,Zákazníci!$A$2:$M$1000,11,FALSE)&amp;", "&amp;VLOOKUP(B679,Zákazníci!$A$2:$M$1000,12,FALSE)&amp;", "&amp;VLOOKUP(B679,Zákazníci!$A$2:$M$1000,13,FALSE))</f>
        <v/>
      </c>
    </row>
    <row r="680" spans="1:20" ht="12.75">
      <c r="A680" s="65">
        <v>679</v>
      </c>
      <c r="B680" s="66"/>
      <c r="C680" s="66"/>
      <c r="D680" s="66"/>
      <c r="E680" s="66"/>
      <c r="F680" s="67"/>
      <c r="G680" s="70" t="str">
        <f t="shared" ca="1" si="0"/>
        <v/>
      </c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73" t="str">
        <f>IF(H680="","",VLOOKUP(H680,ProduktySlužby!$A$4:$C$100,2,FALSE)*I680+IF(J680="",0,VLOOKUP(J680,ProduktySlužby!$A$4:$C$100,2,FALSE))*K680+IF(L680="",0,VLOOKUP(L680,ProduktySlužby!$A$4:$C$100,2,FALSE))*M680++IF(N680="",0,VLOOKUP(N680,ProduktySlužby!$A$4:$C$100,2,FALSE))*O680++IF(P680="",0,VLOOKUP(P680,ProduktySlužby!$A$4:$C$100,2,FALSE))*Q680)</f>
        <v/>
      </c>
      <c r="S680" s="73" t="str">
        <f>IF(R680="","",R680+R680*ProduktySlužby!$B$1)</f>
        <v/>
      </c>
      <c r="T680" s="74" t="str">
        <f>IF(B680="","",VLOOKUP(B680,Zákazníci!$A$2:$M$1000,11,FALSE)&amp;", "&amp;VLOOKUP(B680,Zákazníci!$A$2:$M$1000,12,FALSE)&amp;", "&amp;VLOOKUP(B680,Zákazníci!$A$2:$M$1000,13,FALSE))</f>
        <v/>
      </c>
    </row>
    <row r="681" spans="1:20" ht="12.75">
      <c r="A681" s="65">
        <v>680</v>
      </c>
      <c r="B681" s="66"/>
      <c r="C681" s="66"/>
      <c r="D681" s="66"/>
      <c r="E681" s="66"/>
      <c r="F681" s="67"/>
      <c r="G681" s="70" t="str">
        <f t="shared" ca="1" si="0"/>
        <v/>
      </c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73" t="str">
        <f>IF(H681="","",VLOOKUP(H681,ProduktySlužby!$A$4:$C$100,2,FALSE)*I681+IF(J681="",0,VLOOKUP(J681,ProduktySlužby!$A$4:$C$100,2,FALSE))*K681+IF(L681="",0,VLOOKUP(L681,ProduktySlužby!$A$4:$C$100,2,FALSE))*M681++IF(N681="",0,VLOOKUP(N681,ProduktySlužby!$A$4:$C$100,2,FALSE))*O681++IF(P681="",0,VLOOKUP(P681,ProduktySlužby!$A$4:$C$100,2,FALSE))*Q681)</f>
        <v/>
      </c>
      <c r="S681" s="73" t="str">
        <f>IF(R681="","",R681+R681*ProduktySlužby!$B$1)</f>
        <v/>
      </c>
      <c r="T681" s="74" t="str">
        <f>IF(B681="","",VLOOKUP(B681,Zákazníci!$A$2:$M$1000,11,FALSE)&amp;", "&amp;VLOOKUP(B681,Zákazníci!$A$2:$M$1000,12,FALSE)&amp;", "&amp;VLOOKUP(B681,Zákazníci!$A$2:$M$1000,13,FALSE))</f>
        <v/>
      </c>
    </row>
    <row r="682" spans="1:20" ht="12.75">
      <c r="A682" s="65">
        <v>681</v>
      </c>
      <c r="B682" s="66"/>
      <c r="C682" s="66"/>
      <c r="D682" s="66"/>
      <c r="E682" s="66"/>
      <c r="F682" s="67"/>
      <c r="G682" s="70" t="str">
        <f t="shared" ca="1" si="0"/>
        <v/>
      </c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73" t="str">
        <f>IF(H682="","",VLOOKUP(H682,ProduktySlužby!$A$4:$C$100,2,FALSE)*I682+IF(J682="",0,VLOOKUP(J682,ProduktySlužby!$A$4:$C$100,2,FALSE))*K682+IF(L682="",0,VLOOKUP(L682,ProduktySlužby!$A$4:$C$100,2,FALSE))*M682++IF(N682="",0,VLOOKUP(N682,ProduktySlužby!$A$4:$C$100,2,FALSE))*O682++IF(P682="",0,VLOOKUP(P682,ProduktySlužby!$A$4:$C$100,2,FALSE))*Q682)</f>
        <v/>
      </c>
      <c r="S682" s="73" t="str">
        <f>IF(R682="","",R682+R682*ProduktySlužby!$B$1)</f>
        <v/>
      </c>
      <c r="T682" s="74" t="str">
        <f>IF(B682="","",VLOOKUP(B682,Zákazníci!$A$2:$M$1000,11,FALSE)&amp;", "&amp;VLOOKUP(B682,Zákazníci!$A$2:$M$1000,12,FALSE)&amp;", "&amp;VLOOKUP(B682,Zákazníci!$A$2:$M$1000,13,FALSE))</f>
        <v/>
      </c>
    </row>
    <row r="683" spans="1:20" ht="12.75">
      <c r="A683" s="65">
        <v>682</v>
      </c>
      <c r="B683" s="66"/>
      <c r="C683" s="66"/>
      <c r="D683" s="66"/>
      <c r="E683" s="66"/>
      <c r="F683" s="67"/>
      <c r="G683" s="70" t="str">
        <f t="shared" ca="1" si="0"/>
        <v/>
      </c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73" t="str">
        <f>IF(H683="","",VLOOKUP(H683,ProduktySlužby!$A$4:$C$100,2,FALSE)*I683+IF(J683="",0,VLOOKUP(J683,ProduktySlužby!$A$4:$C$100,2,FALSE))*K683+IF(L683="",0,VLOOKUP(L683,ProduktySlužby!$A$4:$C$100,2,FALSE))*M683++IF(N683="",0,VLOOKUP(N683,ProduktySlužby!$A$4:$C$100,2,FALSE))*O683++IF(P683="",0,VLOOKUP(P683,ProduktySlužby!$A$4:$C$100,2,FALSE))*Q683)</f>
        <v/>
      </c>
      <c r="S683" s="73" t="str">
        <f>IF(R683="","",R683+R683*ProduktySlužby!$B$1)</f>
        <v/>
      </c>
      <c r="T683" s="74" t="str">
        <f>IF(B683="","",VLOOKUP(B683,Zákazníci!$A$2:$M$1000,11,FALSE)&amp;", "&amp;VLOOKUP(B683,Zákazníci!$A$2:$M$1000,12,FALSE)&amp;", "&amp;VLOOKUP(B683,Zákazníci!$A$2:$M$1000,13,FALSE))</f>
        <v/>
      </c>
    </row>
    <row r="684" spans="1:20" ht="12.75">
      <c r="A684" s="65">
        <v>683</v>
      </c>
      <c r="B684" s="66"/>
      <c r="C684" s="66"/>
      <c r="D684" s="66"/>
      <c r="E684" s="66"/>
      <c r="F684" s="67"/>
      <c r="G684" s="70" t="str">
        <f t="shared" ca="1" si="0"/>
        <v/>
      </c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73" t="str">
        <f>IF(H684="","",VLOOKUP(H684,ProduktySlužby!$A$4:$C$100,2,FALSE)*I684+IF(J684="",0,VLOOKUP(J684,ProduktySlužby!$A$4:$C$100,2,FALSE))*K684+IF(L684="",0,VLOOKUP(L684,ProduktySlužby!$A$4:$C$100,2,FALSE))*M684++IF(N684="",0,VLOOKUP(N684,ProduktySlužby!$A$4:$C$100,2,FALSE))*O684++IF(P684="",0,VLOOKUP(P684,ProduktySlužby!$A$4:$C$100,2,FALSE))*Q684)</f>
        <v/>
      </c>
      <c r="S684" s="73" t="str">
        <f>IF(R684="","",R684+R684*ProduktySlužby!$B$1)</f>
        <v/>
      </c>
      <c r="T684" s="74" t="str">
        <f>IF(B684="","",VLOOKUP(B684,Zákazníci!$A$2:$M$1000,11,FALSE)&amp;", "&amp;VLOOKUP(B684,Zákazníci!$A$2:$M$1000,12,FALSE)&amp;", "&amp;VLOOKUP(B684,Zákazníci!$A$2:$M$1000,13,FALSE))</f>
        <v/>
      </c>
    </row>
    <row r="685" spans="1:20" ht="12.75">
      <c r="A685" s="65">
        <v>684</v>
      </c>
      <c r="B685" s="66"/>
      <c r="C685" s="66"/>
      <c r="D685" s="66"/>
      <c r="E685" s="66"/>
      <c r="F685" s="67"/>
      <c r="G685" s="70" t="str">
        <f t="shared" ca="1" si="0"/>
        <v/>
      </c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73" t="str">
        <f>IF(H685="","",VLOOKUP(H685,ProduktySlužby!$A$4:$C$100,2,FALSE)*I685+IF(J685="",0,VLOOKUP(J685,ProduktySlužby!$A$4:$C$100,2,FALSE))*K685+IF(L685="",0,VLOOKUP(L685,ProduktySlužby!$A$4:$C$100,2,FALSE))*M685++IF(N685="",0,VLOOKUP(N685,ProduktySlužby!$A$4:$C$100,2,FALSE))*O685++IF(P685="",0,VLOOKUP(P685,ProduktySlužby!$A$4:$C$100,2,FALSE))*Q685)</f>
        <v/>
      </c>
      <c r="S685" s="73" t="str">
        <f>IF(R685="","",R685+R685*ProduktySlužby!$B$1)</f>
        <v/>
      </c>
      <c r="T685" s="74" t="str">
        <f>IF(B685="","",VLOOKUP(B685,Zákazníci!$A$2:$M$1000,11,FALSE)&amp;", "&amp;VLOOKUP(B685,Zákazníci!$A$2:$M$1000,12,FALSE)&amp;", "&amp;VLOOKUP(B685,Zákazníci!$A$2:$M$1000,13,FALSE))</f>
        <v/>
      </c>
    </row>
    <row r="686" spans="1:20" ht="12.75">
      <c r="A686" s="65">
        <v>685</v>
      </c>
      <c r="B686" s="66"/>
      <c r="C686" s="66"/>
      <c r="D686" s="66"/>
      <c r="E686" s="66"/>
      <c r="F686" s="67"/>
      <c r="G686" s="70" t="str">
        <f t="shared" ca="1" si="0"/>
        <v/>
      </c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73" t="str">
        <f>IF(H686="","",VLOOKUP(H686,ProduktySlužby!$A$4:$C$100,2,FALSE)*I686+IF(J686="",0,VLOOKUP(J686,ProduktySlužby!$A$4:$C$100,2,FALSE))*K686+IF(L686="",0,VLOOKUP(L686,ProduktySlužby!$A$4:$C$100,2,FALSE))*M686++IF(N686="",0,VLOOKUP(N686,ProduktySlužby!$A$4:$C$100,2,FALSE))*O686++IF(P686="",0,VLOOKUP(P686,ProduktySlužby!$A$4:$C$100,2,FALSE))*Q686)</f>
        <v/>
      </c>
      <c r="S686" s="73" t="str">
        <f>IF(R686="","",R686+R686*ProduktySlužby!$B$1)</f>
        <v/>
      </c>
      <c r="T686" s="74" t="str">
        <f>IF(B686="","",VLOOKUP(B686,Zákazníci!$A$2:$M$1000,11,FALSE)&amp;", "&amp;VLOOKUP(B686,Zákazníci!$A$2:$M$1000,12,FALSE)&amp;", "&amp;VLOOKUP(B686,Zákazníci!$A$2:$M$1000,13,FALSE))</f>
        <v/>
      </c>
    </row>
    <row r="687" spans="1:20" ht="12.75">
      <c r="A687" s="65">
        <v>686</v>
      </c>
      <c r="B687" s="66"/>
      <c r="C687" s="66"/>
      <c r="D687" s="66"/>
      <c r="E687" s="66"/>
      <c r="F687" s="67"/>
      <c r="G687" s="70" t="str">
        <f t="shared" ca="1" si="0"/>
        <v/>
      </c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73" t="str">
        <f>IF(H687="","",VLOOKUP(H687,ProduktySlužby!$A$4:$C$100,2,FALSE)*I687+IF(J687="",0,VLOOKUP(J687,ProduktySlužby!$A$4:$C$100,2,FALSE))*K687+IF(L687="",0,VLOOKUP(L687,ProduktySlužby!$A$4:$C$100,2,FALSE))*M687++IF(N687="",0,VLOOKUP(N687,ProduktySlužby!$A$4:$C$100,2,FALSE))*O687++IF(P687="",0,VLOOKUP(P687,ProduktySlužby!$A$4:$C$100,2,FALSE))*Q687)</f>
        <v/>
      </c>
      <c r="S687" s="73" t="str">
        <f>IF(R687="","",R687+R687*ProduktySlužby!$B$1)</f>
        <v/>
      </c>
      <c r="T687" s="74" t="str">
        <f>IF(B687="","",VLOOKUP(B687,Zákazníci!$A$2:$M$1000,11,FALSE)&amp;", "&amp;VLOOKUP(B687,Zákazníci!$A$2:$M$1000,12,FALSE)&amp;", "&amp;VLOOKUP(B687,Zákazníci!$A$2:$M$1000,13,FALSE))</f>
        <v/>
      </c>
    </row>
    <row r="688" spans="1:20" ht="12.75">
      <c r="A688" s="65">
        <v>687</v>
      </c>
      <c r="B688" s="66"/>
      <c r="C688" s="66"/>
      <c r="D688" s="66"/>
      <c r="E688" s="66"/>
      <c r="F688" s="67"/>
      <c r="G688" s="70" t="str">
        <f t="shared" ca="1" si="0"/>
        <v/>
      </c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73" t="str">
        <f>IF(H688="","",VLOOKUP(H688,ProduktySlužby!$A$4:$C$100,2,FALSE)*I688+IF(J688="",0,VLOOKUP(J688,ProduktySlužby!$A$4:$C$100,2,FALSE))*K688+IF(L688="",0,VLOOKUP(L688,ProduktySlužby!$A$4:$C$100,2,FALSE))*M688++IF(N688="",0,VLOOKUP(N688,ProduktySlužby!$A$4:$C$100,2,FALSE))*O688++IF(P688="",0,VLOOKUP(P688,ProduktySlužby!$A$4:$C$100,2,FALSE))*Q688)</f>
        <v/>
      </c>
      <c r="S688" s="73" t="str">
        <f>IF(R688="","",R688+R688*ProduktySlužby!$B$1)</f>
        <v/>
      </c>
      <c r="T688" s="74" t="str">
        <f>IF(B688="","",VLOOKUP(B688,Zákazníci!$A$2:$M$1000,11,FALSE)&amp;", "&amp;VLOOKUP(B688,Zákazníci!$A$2:$M$1000,12,FALSE)&amp;", "&amp;VLOOKUP(B688,Zákazníci!$A$2:$M$1000,13,FALSE))</f>
        <v/>
      </c>
    </row>
    <row r="689" spans="1:20" ht="12.75">
      <c r="A689" s="65">
        <v>688</v>
      </c>
      <c r="B689" s="66"/>
      <c r="C689" s="66"/>
      <c r="D689" s="66"/>
      <c r="E689" s="66"/>
      <c r="F689" s="67"/>
      <c r="G689" s="70" t="str">
        <f t="shared" ca="1" si="0"/>
        <v/>
      </c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73" t="str">
        <f>IF(H689="","",VLOOKUP(H689,ProduktySlužby!$A$4:$C$100,2,FALSE)*I689+IF(J689="",0,VLOOKUP(J689,ProduktySlužby!$A$4:$C$100,2,FALSE))*K689+IF(L689="",0,VLOOKUP(L689,ProduktySlužby!$A$4:$C$100,2,FALSE))*M689++IF(N689="",0,VLOOKUP(N689,ProduktySlužby!$A$4:$C$100,2,FALSE))*O689++IF(P689="",0,VLOOKUP(P689,ProduktySlužby!$A$4:$C$100,2,FALSE))*Q689)</f>
        <v/>
      </c>
      <c r="S689" s="73" t="str">
        <f>IF(R689="","",R689+R689*ProduktySlužby!$B$1)</f>
        <v/>
      </c>
      <c r="T689" s="74" t="str">
        <f>IF(B689="","",VLOOKUP(B689,Zákazníci!$A$2:$M$1000,11,FALSE)&amp;", "&amp;VLOOKUP(B689,Zákazníci!$A$2:$M$1000,12,FALSE)&amp;", "&amp;VLOOKUP(B689,Zákazníci!$A$2:$M$1000,13,FALSE))</f>
        <v/>
      </c>
    </row>
    <row r="690" spans="1:20" ht="12.75">
      <c r="A690" s="65">
        <v>689</v>
      </c>
      <c r="B690" s="66"/>
      <c r="C690" s="66"/>
      <c r="D690" s="66"/>
      <c r="E690" s="66"/>
      <c r="F690" s="67"/>
      <c r="G690" s="70" t="str">
        <f t="shared" ca="1" si="0"/>
        <v/>
      </c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73" t="str">
        <f>IF(H690="","",VLOOKUP(H690,ProduktySlužby!$A$4:$C$100,2,FALSE)*I690+IF(J690="",0,VLOOKUP(J690,ProduktySlužby!$A$4:$C$100,2,FALSE))*K690+IF(L690="",0,VLOOKUP(L690,ProduktySlužby!$A$4:$C$100,2,FALSE))*M690++IF(N690="",0,VLOOKUP(N690,ProduktySlužby!$A$4:$C$100,2,FALSE))*O690++IF(P690="",0,VLOOKUP(P690,ProduktySlužby!$A$4:$C$100,2,FALSE))*Q690)</f>
        <v/>
      </c>
      <c r="S690" s="73" t="str">
        <f>IF(R690="","",R690+R690*ProduktySlužby!$B$1)</f>
        <v/>
      </c>
      <c r="T690" s="74" t="str">
        <f>IF(B690="","",VLOOKUP(B690,Zákazníci!$A$2:$M$1000,11,FALSE)&amp;", "&amp;VLOOKUP(B690,Zákazníci!$A$2:$M$1000,12,FALSE)&amp;", "&amp;VLOOKUP(B690,Zákazníci!$A$2:$M$1000,13,FALSE))</f>
        <v/>
      </c>
    </row>
    <row r="691" spans="1:20" ht="12.75">
      <c r="A691" s="65">
        <v>690</v>
      </c>
      <c r="B691" s="66"/>
      <c r="C691" s="66"/>
      <c r="D691" s="66"/>
      <c r="E691" s="66"/>
      <c r="F691" s="67"/>
      <c r="G691" s="70" t="str">
        <f t="shared" ca="1" si="0"/>
        <v/>
      </c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73" t="str">
        <f>IF(H691="","",VLOOKUP(H691,ProduktySlužby!$A$4:$C$100,2,FALSE)*I691+IF(J691="",0,VLOOKUP(J691,ProduktySlužby!$A$4:$C$100,2,FALSE))*K691+IF(L691="",0,VLOOKUP(L691,ProduktySlužby!$A$4:$C$100,2,FALSE))*M691++IF(N691="",0,VLOOKUP(N691,ProduktySlužby!$A$4:$C$100,2,FALSE))*O691++IF(P691="",0,VLOOKUP(P691,ProduktySlužby!$A$4:$C$100,2,FALSE))*Q691)</f>
        <v/>
      </c>
      <c r="S691" s="73" t="str">
        <f>IF(R691="","",R691+R691*ProduktySlužby!$B$1)</f>
        <v/>
      </c>
      <c r="T691" s="74" t="str">
        <f>IF(B691="","",VLOOKUP(B691,Zákazníci!$A$2:$M$1000,11,FALSE)&amp;", "&amp;VLOOKUP(B691,Zákazníci!$A$2:$M$1000,12,FALSE)&amp;", "&amp;VLOOKUP(B691,Zákazníci!$A$2:$M$1000,13,FALSE))</f>
        <v/>
      </c>
    </row>
    <row r="692" spans="1:20" ht="12.75">
      <c r="A692" s="65">
        <v>691</v>
      </c>
      <c r="B692" s="66"/>
      <c r="C692" s="66"/>
      <c r="D692" s="66"/>
      <c r="E692" s="66"/>
      <c r="F692" s="67"/>
      <c r="G692" s="70" t="str">
        <f t="shared" ca="1" si="0"/>
        <v/>
      </c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73" t="str">
        <f>IF(H692="","",VLOOKUP(H692,ProduktySlužby!$A$4:$C$100,2,FALSE)*I692+IF(J692="",0,VLOOKUP(J692,ProduktySlužby!$A$4:$C$100,2,FALSE))*K692+IF(L692="",0,VLOOKUP(L692,ProduktySlužby!$A$4:$C$100,2,FALSE))*M692++IF(N692="",0,VLOOKUP(N692,ProduktySlužby!$A$4:$C$100,2,FALSE))*O692++IF(P692="",0,VLOOKUP(P692,ProduktySlužby!$A$4:$C$100,2,FALSE))*Q692)</f>
        <v/>
      </c>
      <c r="S692" s="73" t="str">
        <f>IF(R692="","",R692+R692*ProduktySlužby!$B$1)</f>
        <v/>
      </c>
      <c r="T692" s="74" t="str">
        <f>IF(B692="","",VLOOKUP(B692,Zákazníci!$A$2:$M$1000,11,FALSE)&amp;", "&amp;VLOOKUP(B692,Zákazníci!$A$2:$M$1000,12,FALSE)&amp;", "&amp;VLOOKUP(B692,Zákazníci!$A$2:$M$1000,13,FALSE))</f>
        <v/>
      </c>
    </row>
    <row r="693" spans="1:20" ht="12.75">
      <c r="A693" s="65">
        <v>692</v>
      </c>
      <c r="B693" s="66"/>
      <c r="C693" s="66"/>
      <c r="D693" s="66"/>
      <c r="E693" s="66"/>
      <c r="F693" s="67"/>
      <c r="G693" s="70" t="str">
        <f t="shared" ca="1" si="0"/>
        <v/>
      </c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73" t="str">
        <f>IF(H693="","",VLOOKUP(H693,ProduktySlužby!$A$4:$C$100,2,FALSE)*I693+IF(J693="",0,VLOOKUP(J693,ProduktySlužby!$A$4:$C$100,2,FALSE))*K693+IF(L693="",0,VLOOKUP(L693,ProduktySlužby!$A$4:$C$100,2,FALSE))*M693++IF(N693="",0,VLOOKUP(N693,ProduktySlužby!$A$4:$C$100,2,FALSE))*O693++IF(P693="",0,VLOOKUP(P693,ProduktySlužby!$A$4:$C$100,2,FALSE))*Q693)</f>
        <v/>
      </c>
      <c r="S693" s="73" t="str">
        <f>IF(R693="","",R693+R693*ProduktySlužby!$B$1)</f>
        <v/>
      </c>
      <c r="T693" s="74" t="str">
        <f>IF(B693="","",VLOOKUP(B693,Zákazníci!$A$2:$M$1000,11,FALSE)&amp;", "&amp;VLOOKUP(B693,Zákazníci!$A$2:$M$1000,12,FALSE)&amp;", "&amp;VLOOKUP(B693,Zákazníci!$A$2:$M$1000,13,FALSE))</f>
        <v/>
      </c>
    </row>
    <row r="694" spans="1:20" ht="12.75">
      <c r="A694" s="65">
        <v>693</v>
      </c>
      <c r="B694" s="66"/>
      <c r="C694" s="66"/>
      <c r="D694" s="66"/>
      <c r="E694" s="66"/>
      <c r="F694" s="67"/>
      <c r="G694" s="70" t="str">
        <f t="shared" ca="1" si="0"/>
        <v/>
      </c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73" t="str">
        <f>IF(H694="","",VLOOKUP(H694,ProduktySlužby!$A$4:$C$100,2,FALSE)*I694+IF(J694="",0,VLOOKUP(J694,ProduktySlužby!$A$4:$C$100,2,FALSE))*K694+IF(L694="",0,VLOOKUP(L694,ProduktySlužby!$A$4:$C$100,2,FALSE))*M694++IF(N694="",0,VLOOKUP(N694,ProduktySlužby!$A$4:$C$100,2,FALSE))*O694++IF(P694="",0,VLOOKUP(P694,ProduktySlužby!$A$4:$C$100,2,FALSE))*Q694)</f>
        <v/>
      </c>
      <c r="S694" s="73" t="str">
        <f>IF(R694="","",R694+R694*ProduktySlužby!$B$1)</f>
        <v/>
      </c>
      <c r="T694" s="74" t="str">
        <f>IF(B694="","",VLOOKUP(B694,Zákazníci!$A$2:$M$1000,11,FALSE)&amp;", "&amp;VLOOKUP(B694,Zákazníci!$A$2:$M$1000,12,FALSE)&amp;", "&amp;VLOOKUP(B694,Zákazníci!$A$2:$M$1000,13,FALSE))</f>
        <v/>
      </c>
    </row>
    <row r="695" spans="1:20" ht="12.75">
      <c r="A695" s="65">
        <v>694</v>
      </c>
      <c r="B695" s="66"/>
      <c r="C695" s="66"/>
      <c r="D695" s="66"/>
      <c r="E695" s="66"/>
      <c r="F695" s="67"/>
      <c r="G695" s="70" t="str">
        <f t="shared" ca="1" si="0"/>
        <v/>
      </c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73" t="str">
        <f>IF(H695="","",VLOOKUP(H695,ProduktySlužby!$A$4:$C$100,2,FALSE)*I695+IF(J695="",0,VLOOKUP(J695,ProduktySlužby!$A$4:$C$100,2,FALSE))*K695+IF(L695="",0,VLOOKUP(L695,ProduktySlužby!$A$4:$C$100,2,FALSE))*M695++IF(N695="",0,VLOOKUP(N695,ProduktySlužby!$A$4:$C$100,2,FALSE))*O695++IF(P695="",0,VLOOKUP(P695,ProduktySlužby!$A$4:$C$100,2,FALSE))*Q695)</f>
        <v/>
      </c>
      <c r="S695" s="73" t="str">
        <f>IF(R695="","",R695+R695*ProduktySlužby!$B$1)</f>
        <v/>
      </c>
      <c r="T695" s="74" t="str">
        <f>IF(B695="","",VLOOKUP(B695,Zákazníci!$A$2:$M$1000,11,FALSE)&amp;", "&amp;VLOOKUP(B695,Zákazníci!$A$2:$M$1000,12,FALSE)&amp;", "&amp;VLOOKUP(B695,Zákazníci!$A$2:$M$1000,13,FALSE))</f>
        <v/>
      </c>
    </row>
    <row r="696" spans="1:20" ht="12.75">
      <c r="A696" s="65">
        <v>695</v>
      </c>
      <c r="B696" s="66"/>
      <c r="C696" s="66"/>
      <c r="D696" s="66"/>
      <c r="E696" s="66"/>
      <c r="F696" s="67"/>
      <c r="G696" s="70" t="str">
        <f t="shared" ca="1" si="0"/>
        <v/>
      </c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73" t="str">
        <f>IF(H696="","",VLOOKUP(H696,ProduktySlužby!$A$4:$C$100,2,FALSE)*I696+IF(J696="",0,VLOOKUP(J696,ProduktySlužby!$A$4:$C$100,2,FALSE))*K696+IF(L696="",0,VLOOKUP(L696,ProduktySlužby!$A$4:$C$100,2,FALSE))*M696++IF(N696="",0,VLOOKUP(N696,ProduktySlužby!$A$4:$C$100,2,FALSE))*O696++IF(P696="",0,VLOOKUP(P696,ProduktySlužby!$A$4:$C$100,2,FALSE))*Q696)</f>
        <v/>
      </c>
      <c r="S696" s="73" t="str">
        <f>IF(R696="","",R696+R696*ProduktySlužby!$B$1)</f>
        <v/>
      </c>
      <c r="T696" s="74" t="str">
        <f>IF(B696="","",VLOOKUP(B696,Zákazníci!$A$2:$M$1000,11,FALSE)&amp;", "&amp;VLOOKUP(B696,Zákazníci!$A$2:$M$1000,12,FALSE)&amp;", "&amp;VLOOKUP(B696,Zákazníci!$A$2:$M$1000,13,FALSE))</f>
        <v/>
      </c>
    </row>
    <row r="697" spans="1:20" ht="12.75">
      <c r="A697" s="65">
        <v>696</v>
      </c>
      <c r="B697" s="66"/>
      <c r="C697" s="66"/>
      <c r="D697" s="66"/>
      <c r="E697" s="66"/>
      <c r="F697" s="67"/>
      <c r="G697" s="70" t="str">
        <f t="shared" ca="1" si="0"/>
        <v/>
      </c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73" t="str">
        <f>IF(H697="","",VLOOKUP(H697,ProduktySlužby!$A$4:$C$100,2,FALSE)*I697+IF(J697="",0,VLOOKUP(J697,ProduktySlužby!$A$4:$C$100,2,FALSE))*K697+IF(L697="",0,VLOOKUP(L697,ProduktySlužby!$A$4:$C$100,2,FALSE))*M697++IF(N697="",0,VLOOKUP(N697,ProduktySlužby!$A$4:$C$100,2,FALSE))*O697++IF(P697="",0,VLOOKUP(P697,ProduktySlužby!$A$4:$C$100,2,FALSE))*Q697)</f>
        <v/>
      </c>
      <c r="S697" s="73" t="str">
        <f>IF(R697="","",R697+R697*ProduktySlužby!$B$1)</f>
        <v/>
      </c>
      <c r="T697" s="74" t="str">
        <f>IF(B697="","",VLOOKUP(B697,Zákazníci!$A$2:$M$1000,11,FALSE)&amp;", "&amp;VLOOKUP(B697,Zákazníci!$A$2:$M$1000,12,FALSE)&amp;", "&amp;VLOOKUP(B697,Zákazníci!$A$2:$M$1000,13,FALSE))</f>
        <v/>
      </c>
    </row>
    <row r="698" spans="1:20" ht="12.75">
      <c r="A698" s="65">
        <v>697</v>
      </c>
      <c r="B698" s="66"/>
      <c r="C698" s="66"/>
      <c r="D698" s="66"/>
      <c r="E698" s="66"/>
      <c r="F698" s="67"/>
      <c r="G698" s="70" t="str">
        <f t="shared" ca="1" si="0"/>
        <v/>
      </c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73" t="str">
        <f>IF(H698="","",VLOOKUP(H698,ProduktySlužby!$A$4:$C$100,2,FALSE)*I698+IF(J698="",0,VLOOKUP(J698,ProduktySlužby!$A$4:$C$100,2,FALSE))*K698+IF(L698="",0,VLOOKUP(L698,ProduktySlužby!$A$4:$C$100,2,FALSE))*M698++IF(N698="",0,VLOOKUP(N698,ProduktySlužby!$A$4:$C$100,2,FALSE))*O698++IF(P698="",0,VLOOKUP(P698,ProduktySlužby!$A$4:$C$100,2,FALSE))*Q698)</f>
        <v/>
      </c>
      <c r="S698" s="73" t="str">
        <f>IF(R698="","",R698+R698*ProduktySlužby!$B$1)</f>
        <v/>
      </c>
      <c r="T698" s="74" t="str">
        <f>IF(B698="","",VLOOKUP(B698,Zákazníci!$A$2:$M$1000,11,FALSE)&amp;", "&amp;VLOOKUP(B698,Zákazníci!$A$2:$M$1000,12,FALSE)&amp;", "&amp;VLOOKUP(B698,Zákazníci!$A$2:$M$1000,13,FALSE))</f>
        <v/>
      </c>
    </row>
    <row r="699" spans="1:20" ht="12.75">
      <c r="A699" s="65">
        <v>698</v>
      </c>
      <c r="B699" s="66"/>
      <c r="C699" s="66"/>
      <c r="D699" s="66"/>
      <c r="E699" s="66"/>
      <c r="F699" s="67"/>
      <c r="G699" s="70" t="str">
        <f t="shared" ca="1" si="0"/>
        <v/>
      </c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73" t="str">
        <f>IF(H699="","",VLOOKUP(H699,ProduktySlužby!$A$4:$C$100,2,FALSE)*I699+IF(J699="",0,VLOOKUP(J699,ProduktySlužby!$A$4:$C$100,2,FALSE))*K699+IF(L699="",0,VLOOKUP(L699,ProduktySlužby!$A$4:$C$100,2,FALSE))*M699++IF(N699="",0,VLOOKUP(N699,ProduktySlužby!$A$4:$C$100,2,FALSE))*O699++IF(P699="",0,VLOOKUP(P699,ProduktySlužby!$A$4:$C$100,2,FALSE))*Q699)</f>
        <v/>
      </c>
      <c r="S699" s="73" t="str">
        <f>IF(R699="","",R699+R699*ProduktySlužby!$B$1)</f>
        <v/>
      </c>
      <c r="T699" s="74" t="str">
        <f>IF(B699="","",VLOOKUP(B699,Zákazníci!$A$2:$M$1000,11,FALSE)&amp;", "&amp;VLOOKUP(B699,Zákazníci!$A$2:$M$1000,12,FALSE)&amp;", "&amp;VLOOKUP(B699,Zákazníci!$A$2:$M$1000,13,FALSE))</f>
        <v/>
      </c>
    </row>
    <row r="700" spans="1:20" ht="12.75">
      <c r="A700" s="65">
        <v>699</v>
      </c>
      <c r="B700" s="66"/>
      <c r="C700" s="66"/>
      <c r="D700" s="66"/>
      <c r="E700" s="66"/>
      <c r="F700" s="67"/>
      <c r="G700" s="70" t="str">
        <f t="shared" ca="1" si="0"/>
        <v/>
      </c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73" t="str">
        <f>IF(H700="","",VLOOKUP(H700,ProduktySlužby!$A$4:$C$100,2,FALSE)*I700+IF(J700="",0,VLOOKUP(J700,ProduktySlužby!$A$4:$C$100,2,FALSE))*K700+IF(L700="",0,VLOOKUP(L700,ProduktySlužby!$A$4:$C$100,2,FALSE))*M700++IF(N700="",0,VLOOKUP(N700,ProduktySlužby!$A$4:$C$100,2,FALSE))*O700++IF(P700="",0,VLOOKUP(P700,ProduktySlužby!$A$4:$C$100,2,FALSE))*Q700)</f>
        <v/>
      </c>
      <c r="S700" s="73" t="str">
        <f>IF(R700="","",R700+R700*ProduktySlužby!$B$1)</f>
        <v/>
      </c>
      <c r="T700" s="74" t="str">
        <f>IF(B700="","",VLOOKUP(B700,Zákazníci!$A$2:$M$1000,11,FALSE)&amp;", "&amp;VLOOKUP(B700,Zákazníci!$A$2:$M$1000,12,FALSE)&amp;", "&amp;VLOOKUP(B700,Zákazníci!$A$2:$M$1000,13,FALSE))</f>
        <v/>
      </c>
    </row>
    <row r="701" spans="1:20" ht="12.75">
      <c r="A701" s="65">
        <v>700</v>
      </c>
      <c r="B701" s="66"/>
      <c r="C701" s="66"/>
      <c r="D701" s="66"/>
      <c r="E701" s="66"/>
      <c r="F701" s="67"/>
      <c r="G701" s="70" t="str">
        <f t="shared" ca="1" si="0"/>
        <v/>
      </c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73" t="str">
        <f>IF(H701="","",VLOOKUP(H701,ProduktySlužby!$A$4:$C$100,2,FALSE)*I701+IF(J701="",0,VLOOKUP(J701,ProduktySlužby!$A$4:$C$100,2,FALSE))*K701+IF(L701="",0,VLOOKUP(L701,ProduktySlužby!$A$4:$C$100,2,FALSE))*M701++IF(N701="",0,VLOOKUP(N701,ProduktySlužby!$A$4:$C$100,2,FALSE))*O701++IF(P701="",0,VLOOKUP(P701,ProduktySlužby!$A$4:$C$100,2,FALSE))*Q701)</f>
        <v/>
      </c>
      <c r="S701" s="73" t="str">
        <f>IF(R701="","",R701+R701*ProduktySlužby!$B$1)</f>
        <v/>
      </c>
      <c r="T701" s="74" t="str">
        <f>IF(B701="","",VLOOKUP(B701,Zákazníci!$A$2:$M$1000,11,FALSE)&amp;", "&amp;VLOOKUP(B701,Zákazníci!$A$2:$M$1000,12,FALSE)&amp;", "&amp;VLOOKUP(B701,Zákazníci!$A$2:$M$1000,13,FALSE))</f>
        <v/>
      </c>
    </row>
    <row r="702" spans="1:20" ht="12.75">
      <c r="A702" s="65">
        <v>701</v>
      </c>
      <c r="B702" s="66"/>
      <c r="C702" s="66"/>
      <c r="D702" s="66"/>
      <c r="E702" s="66"/>
      <c r="F702" s="67"/>
      <c r="G702" s="70" t="str">
        <f t="shared" ca="1" si="0"/>
        <v/>
      </c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73" t="str">
        <f>IF(H702="","",VLOOKUP(H702,ProduktySlužby!$A$4:$C$100,2,FALSE)*I702+IF(J702="",0,VLOOKUP(J702,ProduktySlužby!$A$4:$C$100,2,FALSE))*K702+IF(L702="",0,VLOOKUP(L702,ProduktySlužby!$A$4:$C$100,2,FALSE))*M702++IF(N702="",0,VLOOKUP(N702,ProduktySlužby!$A$4:$C$100,2,FALSE))*O702++IF(P702="",0,VLOOKUP(P702,ProduktySlužby!$A$4:$C$100,2,FALSE))*Q702)</f>
        <v/>
      </c>
      <c r="S702" s="73" t="str">
        <f>IF(R702="","",R702+R702*ProduktySlužby!$B$1)</f>
        <v/>
      </c>
      <c r="T702" s="74" t="str">
        <f>IF(B702="","",VLOOKUP(B702,Zákazníci!$A$2:$M$1000,11,FALSE)&amp;", "&amp;VLOOKUP(B702,Zákazníci!$A$2:$M$1000,12,FALSE)&amp;", "&amp;VLOOKUP(B702,Zákazníci!$A$2:$M$1000,13,FALSE))</f>
        <v/>
      </c>
    </row>
    <row r="703" spans="1:20" ht="12.75">
      <c r="A703" s="65">
        <v>702</v>
      </c>
      <c r="B703" s="66"/>
      <c r="C703" s="66"/>
      <c r="D703" s="66"/>
      <c r="E703" s="66"/>
      <c r="F703" s="67"/>
      <c r="G703" s="70" t="str">
        <f t="shared" ca="1" si="0"/>
        <v/>
      </c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73" t="str">
        <f>IF(H703="","",VLOOKUP(H703,ProduktySlužby!$A$4:$C$100,2,FALSE)*I703+IF(J703="",0,VLOOKUP(J703,ProduktySlužby!$A$4:$C$100,2,FALSE))*K703+IF(L703="",0,VLOOKUP(L703,ProduktySlužby!$A$4:$C$100,2,FALSE))*M703++IF(N703="",0,VLOOKUP(N703,ProduktySlužby!$A$4:$C$100,2,FALSE))*O703++IF(P703="",0,VLOOKUP(P703,ProduktySlužby!$A$4:$C$100,2,FALSE))*Q703)</f>
        <v/>
      </c>
      <c r="S703" s="73" t="str">
        <f>IF(R703="","",R703+R703*ProduktySlužby!$B$1)</f>
        <v/>
      </c>
      <c r="T703" s="74" t="str">
        <f>IF(B703="","",VLOOKUP(B703,Zákazníci!$A$2:$M$1000,11,FALSE)&amp;", "&amp;VLOOKUP(B703,Zákazníci!$A$2:$M$1000,12,FALSE)&amp;", "&amp;VLOOKUP(B703,Zákazníci!$A$2:$M$1000,13,FALSE))</f>
        <v/>
      </c>
    </row>
    <row r="704" spans="1:20" ht="12.75">
      <c r="A704" s="65">
        <v>703</v>
      </c>
      <c r="B704" s="66"/>
      <c r="C704" s="66"/>
      <c r="D704" s="66"/>
      <c r="E704" s="66"/>
      <c r="F704" s="67"/>
      <c r="G704" s="70" t="str">
        <f t="shared" ca="1" si="0"/>
        <v/>
      </c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73" t="str">
        <f>IF(H704="","",VLOOKUP(H704,ProduktySlužby!$A$4:$C$100,2,FALSE)*I704+IF(J704="",0,VLOOKUP(J704,ProduktySlužby!$A$4:$C$100,2,FALSE))*K704+IF(L704="",0,VLOOKUP(L704,ProduktySlužby!$A$4:$C$100,2,FALSE))*M704++IF(N704="",0,VLOOKUP(N704,ProduktySlužby!$A$4:$C$100,2,FALSE))*O704++IF(P704="",0,VLOOKUP(P704,ProduktySlužby!$A$4:$C$100,2,FALSE))*Q704)</f>
        <v/>
      </c>
      <c r="S704" s="73" t="str">
        <f>IF(R704="","",R704+R704*ProduktySlužby!$B$1)</f>
        <v/>
      </c>
      <c r="T704" s="74" t="str">
        <f>IF(B704="","",VLOOKUP(B704,Zákazníci!$A$2:$M$1000,11,FALSE)&amp;", "&amp;VLOOKUP(B704,Zákazníci!$A$2:$M$1000,12,FALSE)&amp;", "&amp;VLOOKUP(B704,Zákazníci!$A$2:$M$1000,13,FALSE))</f>
        <v/>
      </c>
    </row>
    <row r="705" spans="1:20" ht="12.75">
      <c r="A705" s="65">
        <v>704</v>
      </c>
      <c r="B705" s="66"/>
      <c r="C705" s="66"/>
      <c r="D705" s="66"/>
      <c r="E705" s="66"/>
      <c r="F705" s="67"/>
      <c r="G705" s="70" t="str">
        <f t="shared" ca="1" si="0"/>
        <v/>
      </c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73" t="str">
        <f>IF(H705="","",VLOOKUP(H705,ProduktySlužby!$A$4:$C$100,2,FALSE)*I705+IF(J705="",0,VLOOKUP(J705,ProduktySlužby!$A$4:$C$100,2,FALSE))*K705+IF(L705="",0,VLOOKUP(L705,ProduktySlužby!$A$4:$C$100,2,FALSE))*M705++IF(N705="",0,VLOOKUP(N705,ProduktySlužby!$A$4:$C$100,2,FALSE))*O705++IF(P705="",0,VLOOKUP(P705,ProduktySlužby!$A$4:$C$100,2,FALSE))*Q705)</f>
        <v/>
      </c>
      <c r="S705" s="73" t="str">
        <f>IF(R705="","",R705+R705*ProduktySlužby!$B$1)</f>
        <v/>
      </c>
      <c r="T705" s="74" t="str">
        <f>IF(B705="","",VLOOKUP(B705,Zákazníci!$A$2:$M$1000,11,FALSE)&amp;", "&amp;VLOOKUP(B705,Zákazníci!$A$2:$M$1000,12,FALSE)&amp;", "&amp;VLOOKUP(B705,Zákazníci!$A$2:$M$1000,13,FALSE))</f>
        <v/>
      </c>
    </row>
    <row r="706" spans="1:20" ht="12.75">
      <c r="A706" s="65">
        <v>705</v>
      </c>
      <c r="B706" s="66"/>
      <c r="C706" s="66"/>
      <c r="D706" s="66"/>
      <c r="E706" s="66"/>
      <c r="F706" s="67"/>
      <c r="G706" s="70" t="str">
        <f t="shared" ca="1" si="0"/>
        <v/>
      </c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73" t="str">
        <f>IF(H706="","",VLOOKUP(H706,ProduktySlužby!$A$4:$C$100,2,FALSE)*I706+IF(J706="",0,VLOOKUP(J706,ProduktySlužby!$A$4:$C$100,2,FALSE))*K706+IF(L706="",0,VLOOKUP(L706,ProduktySlužby!$A$4:$C$100,2,FALSE))*M706++IF(N706="",0,VLOOKUP(N706,ProduktySlužby!$A$4:$C$100,2,FALSE))*O706++IF(P706="",0,VLOOKUP(P706,ProduktySlužby!$A$4:$C$100,2,FALSE))*Q706)</f>
        <v/>
      </c>
      <c r="S706" s="73" t="str">
        <f>IF(R706="","",R706+R706*ProduktySlužby!$B$1)</f>
        <v/>
      </c>
      <c r="T706" s="74" t="str">
        <f>IF(B706="","",VLOOKUP(B706,Zákazníci!$A$2:$M$1000,11,FALSE)&amp;", "&amp;VLOOKUP(B706,Zákazníci!$A$2:$M$1000,12,FALSE)&amp;", "&amp;VLOOKUP(B706,Zákazníci!$A$2:$M$1000,13,FALSE))</f>
        <v/>
      </c>
    </row>
    <row r="707" spans="1:20" ht="12.75">
      <c r="A707" s="65">
        <v>706</v>
      </c>
      <c r="B707" s="66"/>
      <c r="C707" s="66"/>
      <c r="D707" s="66"/>
      <c r="E707" s="66"/>
      <c r="F707" s="67"/>
      <c r="G707" s="70" t="str">
        <f t="shared" ca="1" si="0"/>
        <v/>
      </c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73" t="str">
        <f>IF(H707="","",VLOOKUP(H707,ProduktySlužby!$A$4:$C$100,2,FALSE)*I707+IF(J707="",0,VLOOKUP(J707,ProduktySlužby!$A$4:$C$100,2,FALSE))*K707+IF(L707="",0,VLOOKUP(L707,ProduktySlužby!$A$4:$C$100,2,FALSE))*M707++IF(N707="",0,VLOOKUP(N707,ProduktySlužby!$A$4:$C$100,2,FALSE))*O707++IF(P707="",0,VLOOKUP(P707,ProduktySlužby!$A$4:$C$100,2,FALSE))*Q707)</f>
        <v/>
      </c>
      <c r="S707" s="73" t="str">
        <f>IF(R707="","",R707+R707*ProduktySlužby!$B$1)</f>
        <v/>
      </c>
      <c r="T707" s="74" t="str">
        <f>IF(B707="","",VLOOKUP(B707,Zákazníci!$A$2:$M$1000,11,FALSE)&amp;", "&amp;VLOOKUP(B707,Zákazníci!$A$2:$M$1000,12,FALSE)&amp;", "&amp;VLOOKUP(B707,Zákazníci!$A$2:$M$1000,13,FALSE))</f>
        <v/>
      </c>
    </row>
    <row r="708" spans="1:20" ht="12.75">
      <c r="A708" s="65">
        <v>707</v>
      </c>
      <c r="B708" s="66"/>
      <c r="C708" s="66"/>
      <c r="D708" s="66"/>
      <c r="E708" s="66"/>
      <c r="F708" s="67"/>
      <c r="G708" s="70" t="str">
        <f t="shared" ca="1" si="0"/>
        <v/>
      </c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73" t="str">
        <f>IF(H708="","",VLOOKUP(H708,ProduktySlužby!$A$4:$C$100,2,FALSE)*I708+IF(J708="",0,VLOOKUP(J708,ProduktySlužby!$A$4:$C$100,2,FALSE))*K708+IF(L708="",0,VLOOKUP(L708,ProduktySlužby!$A$4:$C$100,2,FALSE))*M708++IF(N708="",0,VLOOKUP(N708,ProduktySlužby!$A$4:$C$100,2,FALSE))*O708++IF(P708="",0,VLOOKUP(P708,ProduktySlužby!$A$4:$C$100,2,FALSE))*Q708)</f>
        <v/>
      </c>
      <c r="S708" s="73" t="str">
        <f>IF(R708="","",R708+R708*ProduktySlužby!$B$1)</f>
        <v/>
      </c>
      <c r="T708" s="74" t="str">
        <f>IF(B708="","",VLOOKUP(B708,Zákazníci!$A$2:$M$1000,11,FALSE)&amp;", "&amp;VLOOKUP(B708,Zákazníci!$A$2:$M$1000,12,FALSE)&amp;", "&amp;VLOOKUP(B708,Zákazníci!$A$2:$M$1000,13,FALSE))</f>
        <v/>
      </c>
    </row>
    <row r="709" spans="1:20" ht="12.75">
      <c r="A709" s="65">
        <v>708</v>
      </c>
      <c r="B709" s="66"/>
      <c r="C709" s="66"/>
      <c r="D709" s="66"/>
      <c r="E709" s="66"/>
      <c r="F709" s="67"/>
      <c r="G709" s="70" t="str">
        <f t="shared" ca="1" si="0"/>
        <v/>
      </c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73" t="str">
        <f>IF(H709="","",VLOOKUP(H709,ProduktySlužby!$A$4:$C$100,2,FALSE)*I709+IF(J709="",0,VLOOKUP(J709,ProduktySlužby!$A$4:$C$100,2,FALSE))*K709+IF(L709="",0,VLOOKUP(L709,ProduktySlužby!$A$4:$C$100,2,FALSE))*M709++IF(N709="",0,VLOOKUP(N709,ProduktySlužby!$A$4:$C$100,2,FALSE))*O709++IF(P709="",0,VLOOKUP(P709,ProduktySlužby!$A$4:$C$100,2,FALSE))*Q709)</f>
        <v/>
      </c>
      <c r="S709" s="73" t="str">
        <f>IF(R709="","",R709+R709*ProduktySlužby!$B$1)</f>
        <v/>
      </c>
      <c r="T709" s="74" t="str">
        <f>IF(B709="","",VLOOKUP(B709,Zákazníci!$A$2:$M$1000,11,FALSE)&amp;", "&amp;VLOOKUP(B709,Zákazníci!$A$2:$M$1000,12,FALSE)&amp;", "&amp;VLOOKUP(B709,Zákazníci!$A$2:$M$1000,13,FALSE))</f>
        <v/>
      </c>
    </row>
    <row r="710" spans="1:20" ht="12.75">
      <c r="A710" s="65">
        <v>709</v>
      </c>
      <c r="B710" s="66"/>
      <c r="C710" s="66"/>
      <c r="D710" s="66"/>
      <c r="E710" s="66"/>
      <c r="F710" s="67"/>
      <c r="G710" s="70" t="str">
        <f t="shared" ca="1" si="0"/>
        <v/>
      </c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73" t="str">
        <f>IF(H710="","",VLOOKUP(H710,ProduktySlužby!$A$4:$C$100,2,FALSE)*I710+IF(J710="",0,VLOOKUP(J710,ProduktySlužby!$A$4:$C$100,2,FALSE))*K710+IF(L710="",0,VLOOKUP(L710,ProduktySlužby!$A$4:$C$100,2,FALSE))*M710++IF(N710="",0,VLOOKUP(N710,ProduktySlužby!$A$4:$C$100,2,FALSE))*O710++IF(P710="",0,VLOOKUP(P710,ProduktySlužby!$A$4:$C$100,2,FALSE))*Q710)</f>
        <v/>
      </c>
      <c r="S710" s="73" t="str">
        <f>IF(R710="","",R710+R710*ProduktySlužby!$B$1)</f>
        <v/>
      </c>
      <c r="T710" s="74" t="str">
        <f>IF(B710="","",VLOOKUP(B710,Zákazníci!$A$2:$M$1000,11,FALSE)&amp;", "&amp;VLOOKUP(B710,Zákazníci!$A$2:$M$1000,12,FALSE)&amp;", "&amp;VLOOKUP(B710,Zákazníci!$A$2:$M$1000,13,FALSE))</f>
        <v/>
      </c>
    </row>
    <row r="711" spans="1:20" ht="12.75">
      <c r="A711" s="65">
        <v>710</v>
      </c>
      <c r="B711" s="66"/>
      <c r="C711" s="66"/>
      <c r="D711" s="66"/>
      <c r="E711" s="66"/>
      <c r="F711" s="67"/>
      <c r="G711" s="70" t="str">
        <f t="shared" ca="1" si="0"/>
        <v/>
      </c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73" t="str">
        <f>IF(H711="","",VLOOKUP(H711,ProduktySlužby!$A$4:$C$100,2,FALSE)*I711+IF(J711="",0,VLOOKUP(J711,ProduktySlužby!$A$4:$C$100,2,FALSE))*K711+IF(L711="",0,VLOOKUP(L711,ProduktySlužby!$A$4:$C$100,2,FALSE))*M711++IF(N711="",0,VLOOKUP(N711,ProduktySlužby!$A$4:$C$100,2,FALSE))*O711++IF(P711="",0,VLOOKUP(P711,ProduktySlužby!$A$4:$C$100,2,FALSE))*Q711)</f>
        <v/>
      </c>
      <c r="S711" s="73" t="str">
        <f>IF(R711="","",R711+R711*ProduktySlužby!$B$1)</f>
        <v/>
      </c>
      <c r="T711" s="74" t="str">
        <f>IF(B711="","",VLOOKUP(B711,Zákazníci!$A$2:$M$1000,11,FALSE)&amp;", "&amp;VLOOKUP(B711,Zákazníci!$A$2:$M$1000,12,FALSE)&amp;", "&amp;VLOOKUP(B711,Zákazníci!$A$2:$M$1000,13,FALSE))</f>
        <v/>
      </c>
    </row>
    <row r="712" spans="1:20" ht="12.75">
      <c r="A712" s="65">
        <v>711</v>
      </c>
      <c r="B712" s="66"/>
      <c r="C712" s="66"/>
      <c r="D712" s="66"/>
      <c r="E712" s="66"/>
      <c r="F712" s="67"/>
      <c r="G712" s="70" t="str">
        <f t="shared" ca="1" si="0"/>
        <v/>
      </c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73" t="str">
        <f>IF(H712="","",VLOOKUP(H712,ProduktySlužby!$A$4:$C$100,2,FALSE)*I712+IF(J712="",0,VLOOKUP(J712,ProduktySlužby!$A$4:$C$100,2,FALSE))*K712+IF(L712="",0,VLOOKUP(L712,ProduktySlužby!$A$4:$C$100,2,FALSE))*M712++IF(N712="",0,VLOOKUP(N712,ProduktySlužby!$A$4:$C$100,2,FALSE))*O712++IF(P712="",0,VLOOKUP(P712,ProduktySlužby!$A$4:$C$100,2,FALSE))*Q712)</f>
        <v/>
      </c>
      <c r="S712" s="73" t="str">
        <f>IF(R712="","",R712+R712*ProduktySlužby!$B$1)</f>
        <v/>
      </c>
      <c r="T712" s="74" t="str">
        <f>IF(B712="","",VLOOKUP(B712,Zákazníci!$A$2:$M$1000,11,FALSE)&amp;", "&amp;VLOOKUP(B712,Zákazníci!$A$2:$M$1000,12,FALSE)&amp;", "&amp;VLOOKUP(B712,Zákazníci!$A$2:$M$1000,13,FALSE))</f>
        <v/>
      </c>
    </row>
    <row r="713" spans="1:20" ht="12.75">
      <c r="A713" s="65">
        <v>712</v>
      </c>
      <c r="B713" s="66"/>
      <c r="C713" s="66"/>
      <c r="D713" s="66"/>
      <c r="E713" s="66"/>
      <c r="F713" s="67"/>
      <c r="G713" s="70" t="str">
        <f t="shared" ca="1" si="0"/>
        <v/>
      </c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73" t="str">
        <f>IF(H713="","",VLOOKUP(H713,ProduktySlužby!$A$4:$C$100,2,FALSE)*I713+IF(J713="",0,VLOOKUP(J713,ProduktySlužby!$A$4:$C$100,2,FALSE))*K713+IF(L713="",0,VLOOKUP(L713,ProduktySlužby!$A$4:$C$100,2,FALSE))*M713++IF(N713="",0,VLOOKUP(N713,ProduktySlužby!$A$4:$C$100,2,FALSE))*O713++IF(P713="",0,VLOOKUP(P713,ProduktySlužby!$A$4:$C$100,2,FALSE))*Q713)</f>
        <v/>
      </c>
      <c r="S713" s="73" t="str">
        <f>IF(R713="","",R713+R713*ProduktySlužby!$B$1)</f>
        <v/>
      </c>
      <c r="T713" s="74" t="str">
        <f>IF(B713="","",VLOOKUP(B713,Zákazníci!$A$2:$M$1000,11,FALSE)&amp;", "&amp;VLOOKUP(B713,Zákazníci!$A$2:$M$1000,12,FALSE)&amp;", "&amp;VLOOKUP(B713,Zákazníci!$A$2:$M$1000,13,FALSE))</f>
        <v/>
      </c>
    </row>
    <row r="714" spans="1:20" ht="12.75">
      <c r="A714" s="65">
        <v>713</v>
      </c>
      <c r="B714" s="66"/>
      <c r="C714" s="66"/>
      <c r="D714" s="66"/>
      <c r="E714" s="66"/>
      <c r="F714" s="67"/>
      <c r="G714" s="70" t="str">
        <f t="shared" ca="1" si="0"/>
        <v/>
      </c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73" t="str">
        <f>IF(H714="","",VLOOKUP(H714,ProduktySlužby!$A$4:$C$100,2,FALSE)*I714+IF(J714="",0,VLOOKUP(J714,ProduktySlužby!$A$4:$C$100,2,FALSE))*K714+IF(L714="",0,VLOOKUP(L714,ProduktySlužby!$A$4:$C$100,2,FALSE))*M714++IF(N714="",0,VLOOKUP(N714,ProduktySlužby!$A$4:$C$100,2,FALSE))*O714++IF(P714="",0,VLOOKUP(P714,ProduktySlužby!$A$4:$C$100,2,FALSE))*Q714)</f>
        <v/>
      </c>
      <c r="S714" s="73" t="str">
        <f>IF(R714="","",R714+R714*ProduktySlužby!$B$1)</f>
        <v/>
      </c>
      <c r="T714" s="74" t="str">
        <f>IF(B714="","",VLOOKUP(B714,Zákazníci!$A$2:$M$1000,11,FALSE)&amp;", "&amp;VLOOKUP(B714,Zákazníci!$A$2:$M$1000,12,FALSE)&amp;", "&amp;VLOOKUP(B714,Zákazníci!$A$2:$M$1000,13,FALSE))</f>
        <v/>
      </c>
    </row>
    <row r="715" spans="1:20" ht="12.75">
      <c r="A715" s="65">
        <v>714</v>
      </c>
      <c r="B715" s="66"/>
      <c r="C715" s="66"/>
      <c r="D715" s="66"/>
      <c r="E715" s="66"/>
      <c r="F715" s="67"/>
      <c r="G715" s="70" t="str">
        <f t="shared" ca="1" si="0"/>
        <v/>
      </c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73" t="str">
        <f>IF(H715="","",VLOOKUP(H715,ProduktySlužby!$A$4:$C$100,2,FALSE)*I715+IF(J715="",0,VLOOKUP(J715,ProduktySlužby!$A$4:$C$100,2,FALSE))*K715+IF(L715="",0,VLOOKUP(L715,ProduktySlužby!$A$4:$C$100,2,FALSE))*M715++IF(N715="",0,VLOOKUP(N715,ProduktySlužby!$A$4:$C$100,2,FALSE))*O715++IF(P715="",0,VLOOKUP(P715,ProduktySlužby!$A$4:$C$100,2,FALSE))*Q715)</f>
        <v/>
      </c>
      <c r="S715" s="73" t="str">
        <f>IF(R715="","",R715+R715*ProduktySlužby!$B$1)</f>
        <v/>
      </c>
      <c r="T715" s="74" t="str">
        <f>IF(B715="","",VLOOKUP(B715,Zákazníci!$A$2:$M$1000,11,FALSE)&amp;", "&amp;VLOOKUP(B715,Zákazníci!$A$2:$M$1000,12,FALSE)&amp;", "&amp;VLOOKUP(B715,Zákazníci!$A$2:$M$1000,13,FALSE))</f>
        <v/>
      </c>
    </row>
    <row r="716" spans="1:20" ht="12.75">
      <c r="A716" s="65">
        <v>715</v>
      </c>
      <c r="B716" s="66"/>
      <c r="C716" s="66"/>
      <c r="D716" s="66"/>
      <c r="E716" s="66"/>
      <c r="F716" s="67"/>
      <c r="G716" s="70" t="str">
        <f t="shared" ca="1" si="0"/>
        <v/>
      </c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73" t="str">
        <f>IF(H716="","",VLOOKUP(H716,ProduktySlužby!$A$4:$C$100,2,FALSE)*I716+IF(J716="",0,VLOOKUP(J716,ProduktySlužby!$A$4:$C$100,2,FALSE))*K716+IF(L716="",0,VLOOKUP(L716,ProduktySlužby!$A$4:$C$100,2,FALSE))*M716++IF(N716="",0,VLOOKUP(N716,ProduktySlužby!$A$4:$C$100,2,FALSE))*O716++IF(P716="",0,VLOOKUP(P716,ProduktySlužby!$A$4:$C$100,2,FALSE))*Q716)</f>
        <v/>
      </c>
      <c r="S716" s="73" t="str">
        <f>IF(R716="","",R716+R716*ProduktySlužby!$B$1)</f>
        <v/>
      </c>
      <c r="T716" s="74" t="str">
        <f>IF(B716="","",VLOOKUP(B716,Zákazníci!$A$2:$M$1000,11,FALSE)&amp;", "&amp;VLOOKUP(B716,Zákazníci!$A$2:$M$1000,12,FALSE)&amp;", "&amp;VLOOKUP(B716,Zákazníci!$A$2:$M$1000,13,FALSE))</f>
        <v/>
      </c>
    </row>
    <row r="717" spans="1:20" ht="12.75">
      <c r="A717" s="65">
        <v>716</v>
      </c>
      <c r="B717" s="66"/>
      <c r="C717" s="66"/>
      <c r="D717" s="66"/>
      <c r="E717" s="66"/>
      <c r="F717" s="67"/>
      <c r="G717" s="70" t="str">
        <f t="shared" ca="1" si="0"/>
        <v/>
      </c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73" t="str">
        <f>IF(H717="","",VLOOKUP(H717,ProduktySlužby!$A$4:$C$100,2,FALSE)*I717+IF(J717="",0,VLOOKUP(J717,ProduktySlužby!$A$4:$C$100,2,FALSE))*K717+IF(L717="",0,VLOOKUP(L717,ProduktySlužby!$A$4:$C$100,2,FALSE))*M717++IF(N717="",0,VLOOKUP(N717,ProduktySlužby!$A$4:$C$100,2,FALSE))*O717++IF(P717="",0,VLOOKUP(P717,ProduktySlužby!$A$4:$C$100,2,FALSE))*Q717)</f>
        <v/>
      </c>
      <c r="S717" s="73" t="str">
        <f>IF(R717="","",R717+R717*ProduktySlužby!$B$1)</f>
        <v/>
      </c>
      <c r="T717" s="74" t="str">
        <f>IF(B717="","",VLOOKUP(B717,Zákazníci!$A$2:$M$1000,11,FALSE)&amp;", "&amp;VLOOKUP(B717,Zákazníci!$A$2:$M$1000,12,FALSE)&amp;", "&amp;VLOOKUP(B717,Zákazníci!$A$2:$M$1000,13,FALSE))</f>
        <v/>
      </c>
    </row>
    <row r="718" spans="1:20" ht="12.75">
      <c r="A718" s="65">
        <v>717</v>
      </c>
      <c r="B718" s="66"/>
      <c r="C718" s="66"/>
      <c r="D718" s="66"/>
      <c r="E718" s="66"/>
      <c r="F718" s="67"/>
      <c r="G718" s="70" t="str">
        <f t="shared" ca="1" si="0"/>
        <v/>
      </c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73" t="str">
        <f>IF(H718="","",VLOOKUP(H718,ProduktySlužby!$A$4:$C$100,2,FALSE)*I718+IF(J718="",0,VLOOKUP(J718,ProduktySlužby!$A$4:$C$100,2,FALSE))*K718+IF(L718="",0,VLOOKUP(L718,ProduktySlužby!$A$4:$C$100,2,FALSE))*M718++IF(N718="",0,VLOOKUP(N718,ProduktySlužby!$A$4:$C$100,2,FALSE))*O718++IF(P718="",0,VLOOKUP(P718,ProduktySlužby!$A$4:$C$100,2,FALSE))*Q718)</f>
        <v/>
      </c>
      <c r="S718" s="73" t="str">
        <f>IF(R718="","",R718+R718*ProduktySlužby!$B$1)</f>
        <v/>
      </c>
      <c r="T718" s="74" t="str">
        <f>IF(B718="","",VLOOKUP(B718,Zákazníci!$A$2:$M$1000,11,FALSE)&amp;", "&amp;VLOOKUP(B718,Zákazníci!$A$2:$M$1000,12,FALSE)&amp;", "&amp;VLOOKUP(B718,Zákazníci!$A$2:$M$1000,13,FALSE))</f>
        <v/>
      </c>
    </row>
    <row r="719" spans="1:20" ht="12.75">
      <c r="A719" s="65">
        <v>718</v>
      </c>
      <c r="B719" s="66"/>
      <c r="C719" s="66"/>
      <c r="D719" s="66"/>
      <c r="E719" s="66"/>
      <c r="F719" s="67"/>
      <c r="G719" s="70" t="str">
        <f t="shared" ca="1" si="0"/>
        <v/>
      </c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73" t="str">
        <f>IF(H719="","",VLOOKUP(H719,ProduktySlužby!$A$4:$C$100,2,FALSE)*I719+IF(J719="",0,VLOOKUP(J719,ProduktySlužby!$A$4:$C$100,2,FALSE))*K719+IF(L719="",0,VLOOKUP(L719,ProduktySlužby!$A$4:$C$100,2,FALSE))*M719++IF(N719="",0,VLOOKUP(N719,ProduktySlužby!$A$4:$C$100,2,FALSE))*O719++IF(P719="",0,VLOOKUP(P719,ProduktySlužby!$A$4:$C$100,2,FALSE))*Q719)</f>
        <v/>
      </c>
      <c r="S719" s="73" t="str">
        <f>IF(R719="","",R719+R719*ProduktySlužby!$B$1)</f>
        <v/>
      </c>
      <c r="T719" s="74" t="str">
        <f>IF(B719="","",VLOOKUP(B719,Zákazníci!$A$2:$M$1000,11,FALSE)&amp;", "&amp;VLOOKUP(B719,Zákazníci!$A$2:$M$1000,12,FALSE)&amp;", "&amp;VLOOKUP(B719,Zákazníci!$A$2:$M$1000,13,FALSE))</f>
        <v/>
      </c>
    </row>
    <row r="720" spans="1:20" ht="12.75">
      <c r="A720" s="65">
        <v>719</v>
      </c>
      <c r="B720" s="66"/>
      <c r="C720" s="66"/>
      <c r="D720" s="66"/>
      <c r="E720" s="66"/>
      <c r="F720" s="67"/>
      <c r="G720" s="70" t="str">
        <f t="shared" ca="1" si="0"/>
        <v/>
      </c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73" t="str">
        <f>IF(H720="","",VLOOKUP(H720,ProduktySlužby!$A$4:$C$100,2,FALSE)*I720+IF(J720="",0,VLOOKUP(J720,ProduktySlužby!$A$4:$C$100,2,FALSE))*K720+IF(L720="",0,VLOOKUP(L720,ProduktySlužby!$A$4:$C$100,2,FALSE))*M720++IF(N720="",0,VLOOKUP(N720,ProduktySlužby!$A$4:$C$100,2,FALSE))*O720++IF(P720="",0,VLOOKUP(P720,ProduktySlužby!$A$4:$C$100,2,FALSE))*Q720)</f>
        <v/>
      </c>
      <c r="S720" s="73" t="str">
        <f>IF(R720="","",R720+R720*ProduktySlužby!$B$1)</f>
        <v/>
      </c>
      <c r="T720" s="74" t="str">
        <f>IF(B720="","",VLOOKUP(B720,Zákazníci!$A$2:$M$1000,11,FALSE)&amp;", "&amp;VLOOKUP(B720,Zákazníci!$A$2:$M$1000,12,FALSE)&amp;", "&amp;VLOOKUP(B720,Zákazníci!$A$2:$M$1000,13,FALSE))</f>
        <v/>
      </c>
    </row>
    <row r="721" spans="1:20" ht="12.75">
      <c r="A721" s="65">
        <v>720</v>
      </c>
      <c r="B721" s="66"/>
      <c r="C721" s="66"/>
      <c r="D721" s="66"/>
      <c r="E721" s="66"/>
      <c r="F721" s="67"/>
      <c r="G721" s="70" t="str">
        <f t="shared" ca="1" si="0"/>
        <v/>
      </c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73" t="str">
        <f>IF(H721="","",VLOOKUP(H721,ProduktySlužby!$A$4:$C$100,2,FALSE)*I721+IF(J721="",0,VLOOKUP(J721,ProduktySlužby!$A$4:$C$100,2,FALSE))*K721+IF(L721="",0,VLOOKUP(L721,ProduktySlužby!$A$4:$C$100,2,FALSE))*M721++IF(N721="",0,VLOOKUP(N721,ProduktySlužby!$A$4:$C$100,2,FALSE))*O721++IF(P721="",0,VLOOKUP(P721,ProduktySlužby!$A$4:$C$100,2,FALSE))*Q721)</f>
        <v/>
      </c>
      <c r="S721" s="73" t="str">
        <f>IF(R721="","",R721+R721*ProduktySlužby!$B$1)</f>
        <v/>
      </c>
      <c r="T721" s="74" t="str">
        <f>IF(B721="","",VLOOKUP(B721,Zákazníci!$A$2:$M$1000,11,FALSE)&amp;", "&amp;VLOOKUP(B721,Zákazníci!$A$2:$M$1000,12,FALSE)&amp;", "&amp;VLOOKUP(B721,Zákazníci!$A$2:$M$1000,13,FALSE))</f>
        <v/>
      </c>
    </row>
    <row r="722" spans="1:20" ht="12.75">
      <c r="A722" s="65">
        <v>721</v>
      </c>
      <c r="B722" s="66"/>
      <c r="C722" s="66"/>
      <c r="D722" s="66"/>
      <c r="E722" s="66"/>
      <c r="F722" s="67"/>
      <c r="G722" s="70" t="str">
        <f t="shared" ca="1" si="0"/>
        <v/>
      </c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73" t="str">
        <f>IF(H722="","",VLOOKUP(H722,ProduktySlužby!$A$4:$C$100,2,FALSE)*I722+IF(J722="",0,VLOOKUP(J722,ProduktySlužby!$A$4:$C$100,2,FALSE))*K722+IF(L722="",0,VLOOKUP(L722,ProduktySlužby!$A$4:$C$100,2,FALSE))*M722++IF(N722="",0,VLOOKUP(N722,ProduktySlužby!$A$4:$C$100,2,FALSE))*O722++IF(P722="",0,VLOOKUP(P722,ProduktySlužby!$A$4:$C$100,2,FALSE))*Q722)</f>
        <v/>
      </c>
      <c r="S722" s="73" t="str">
        <f>IF(R722="","",R722+R722*ProduktySlužby!$B$1)</f>
        <v/>
      </c>
      <c r="T722" s="74" t="str">
        <f>IF(B722="","",VLOOKUP(B722,Zákazníci!$A$2:$M$1000,11,FALSE)&amp;", "&amp;VLOOKUP(B722,Zákazníci!$A$2:$M$1000,12,FALSE)&amp;", "&amp;VLOOKUP(B722,Zákazníci!$A$2:$M$1000,13,FALSE))</f>
        <v/>
      </c>
    </row>
    <row r="723" spans="1:20" ht="12.75">
      <c r="A723" s="65">
        <v>722</v>
      </c>
      <c r="B723" s="66"/>
      <c r="C723" s="66"/>
      <c r="D723" s="66"/>
      <c r="E723" s="66"/>
      <c r="F723" s="67"/>
      <c r="G723" s="70" t="str">
        <f t="shared" ca="1" si="0"/>
        <v/>
      </c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73" t="str">
        <f>IF(H723="","",VLOOKUP(H723,ProduktySlužby!$A$4:$C$100,2,FALSE)*I723+IF(J723="",0,VLOOKUP(J723,ProduktySlužby!$A$4:$C$100,2,FALSE))*K723+IF(L723="",0,VLOOKUP(L723,ProduktySlužby!$A$4:$C$100,2,FALSE))*M723++IF(N723="",0,VLOOKUP(N723,ProduktySlužby!$A$4:$C$100,2,FALSE))*O723++IF(P723="",0,VLOOKUP(P723,ProduktySlužby!$A$4:$C$100,2,FALSE))*Q723)</f>
        <v/>
      </c>
      <c r="S723" s="73" t="str">
        <f>IF(R723="","",R723+R723*ProduktySlužby!$B$1)</f>
        <v/>
      </c>
      <c r="T723" s="74" t="str">
        <f>IF(B723="","",VLOOKUP(B723,Zákazníci!$A$2:$M$1000,11,FALSE)&amp;", "&amp;VLOOKUP(B723,Zákazníci!$A$2:$M$1000,12,FALSE)&amp;", "&amp;VLOOKUP(B723,Zákazníci!$A$2:$M$1000,13,FALSE))</f>
        <v/>
      </c>
    </row>
    <row r="724" spans="1:20" ht="12.75">
      <c r="A724" s="65">
        <v>723</v>
      </c>
      <c r="B724" s="66"/>
      <c r="C724" s="66"/>
      <c r="D724" s="66"/>
      <c r="E724" s="66"/>
      <c r="F724" s="67"/>
      <c r="G724" s="70" t="str">
        <f t="shared" ca="1" si="0"/>
        <v/>
      </c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73" t="str">
        <f>IF(H724="","",VLOOKUP(H724,ProduktySlužby!$A$4:$C$100,2,FALSE)*I724+IF(J724="",0,VLOOKUP(J724,ProduktySlužby!$A$4:$C$100,2,FALSE))*K724+IF(L724="",0,VLOOKUP(L724,ProduktySlužby!$A$4:$C$100,2,FALSE))*M724++IF(N724="",0,VLOOKUP(N724,ProduktySlužby!$A$4:$C$100,2,FALSE))*O724++IF(P724="",0,VLOOKUP(P724,ProduktySlužby!$A$4:$C$100,2,FALSE))*Q724)</f>
        <v/>
      </c>
      <c r="S724" s="73" t="str">
        <f>IF(R724="","",R724+R724*ProduktySlužby!$B$1)</f>
        <v/>
      </c>
      <c r="T724" s="74" t="str">
        <f>IF(B724="","",VLOOKUP(B724,Zákazníci!$A$2:$M$1000,11,FALSE)&amp;", "&amp;VLOOKUP(B724,Zákazníci!$A$2:$M$1000,12,FALSE)&amp;", "&amp;VLOOKUP(B724,Zákazníci!$A$2:$M$1000,13,FALSE))</f>
        <v/>
      </c>
    </row>
    <row r="725" spans="1:20" ht="12.75">
      <c r="A725" s="65">
        <v>724</v>
      </c>
      <c r="B725" s="66"/>
      <c r="C725" s="66"/>
      <c r="D725" s="66"/>
      <c r="E725" s="66"/>
      <c r="F725" s="67"/>
      <c r="G725" s="70" t="str">
        <f t="shared" ca="1" si="0"/>
        <v/>
      </c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73" t="str">
        <f>IF(H725="","",VLOOKUP(H725,ProduktySlužby!$A$4:$C$100,2,FALSE)*I725+IF(J725="",0,VLOOKUP(J725,ProduktySlužby!$A$4:$C$100,2,FALSE))*K725+IF(L725="",0,VLOOKUP(L725,ProduktySlužby!$A$4:$C$100,2,FALSE))*M725++IF(N725="",0,VLOOKUP(N725,ProduktySlužby!$A$4:$C$100,2,FALSE))*O725++IF(P725="",0,VLOOKUP(P725,ProduktySlužby!$A$4:$C$100,2,FALSE))*Q725)</f>
        <v/>
      </c>
      <c r="S725" s="73" t="str">
        <f>IF(R725="","",R725+R725*ProduktySlužby!$B$1)</f>
        <v/>
      </c>
      <c r="T725" s="74" t="str">
        <f>IF(B725="","",VLOOKUP(B725,Zákazníci!$A$2:$M$1000,11,FALSE)&amp;", "&amp;VLOOKUP(B725,Zákazníci!$A$2:$M$1000,12,FALSE)&amp;", "&amp;VLOOKUP(B725,Zákazníci!$A$2:$M$1000,13,FALSE))</f>
        <v/>
      </c>
    </row>
    <row r="726" spans="1:20" ht="12.75">
      <c r="A726" s="65">
        <v>725</v>
      </c>
      <c r="B726" s="66"/>
      <c r="C726" s="66"/>
      <c r="D726" s="66"/>
      <c r="E726" s="66"/>
      <c r="F726" s="67"/>
      <c r="G726" s="70" t="str">
        <f t="shared" ca="1" si="0"/>
        <v/>
      </c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73" t="str">
        <f>IF(H726="","",VLOOKUP(H726,ProduktySlužby!$A$4:$C$100,2,FALSE)*I726+IF(J726="",0,VLOOKUP(J726,ProduktySlužby!$A$4:$C$100,2,FALSE))*K726+IF(L726="",0,VLOOKUP(L726,ProduktySlužby!$A$4:$C$100,2,FALSE))*M726++IF(N726="",0,VLOOKUP(N726,ProduktySlužby!$A$4:$C$100,2,FALSE))*O726++IF(P726="",0,VLOOKUP(P726,ProduktySlužby!$A$4:$C$100,2,FALSE))*Q726)</f>
        <v/>
      </c>
      <c r="S726" s="73" t="str">
        <f>IF(R726="","",R726+R726*ProduktySlužby!$B$1)</f>
        <v/>
      </c>
      <c r="T726" s="74" t="str">
        <f>IF(B726="","",VLOOKUP(B726,Zákazníci!$A$2:$M$1000,11,FALSE)&amp;", "&amp;VLOOKUP(B726,Zákazníci!$A$2:$M$1000,12,FALSE)&amp;", "&amp;VLOOKUP(B726,Zákazníci!$A$2:$M$1000,13,FALSE))</f>
        <v/>
      </c>
    </row>
    <row r="727" spans="1:20" ht="12.75">
      <c r="A727" s="65">
        <v>726</v>
      </c>
      <c r="B727" s="66"/>
      <c r="C727" s="66"/>
      <c r="D727" s="66"/>
      <c r="E727" s="66"/>
      <c r="F727" s="67"/>
      <c r="G727" s="70" t="str">
        <f t="shared" ca="1" si="0"/>
        <v/>
      </c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73" t="str">
        <f>IF(H727="","",VLOOKUP(H727,ProduktySlužby!$A$4:$C$100,2,FALSE)*I727+IF(J727="",0,VLOOKUP(J727,ProduktySlužby!$A$4:$C$100,2,FALSE))*K727+IF(L727="",0,VLOOKUP(L727,ProduktySlužby!$A$4:$C$100,2,FALSE))*M727++IF(N727="",0,VLOOKUP(N727,ProduktySlužby!$A$4:$C$100,2,FALSE))*O727++IF(P727="",0,VLOOKUP(P727,ProduktySlužby!$A$4:$C$100,2,FALSE))*Q727)</f>
        <v/>
      </c>
      <c r="S727" s="73" t="str">
        <f>IF(R727="","",R727+R727*ProduktySlužby!$B$1)</f>
        <v/>
      </c>
      <c r="T727" s="74" t="str">
        <f>IF(B727="","",VLOOKUP(B727,Zákazníci!$A$2:$M$1000,11,FALSE)&amp;", "&amp;VLOOKUP(B727,Zákazníci!$A$2:$M$1000,12,FALSE)&amp;", "&amp;VLOOKUP(B727,Zákazníci!$A$2:$M$1000,13,FALSE))</f>
        <v/>
      </c>
    </row>
    <row r="728" spans="1:20" ht="12.75">
      <c r="A728" s="65">
        <v>727</v>
      </c>
      <c r="B728" s="66"/>
      <c r="C728" s="66"/>
      <c r="D728" s="66"/>
      <c r="E728" s="66"/>
      <c r="F728" s="67"/>
      <c r="G728" s="70" t="str">
        <f t="shared" ca="1" si="0"/>
        <v/>
      </c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73" t="str">
        <f>IF(H728="","",VLOOKUP(H728,ProduktySlužby!$A$4:$C$100,2,FALSE)*I728+IF(J728="",0,VLOOKUP(J728,ProduktySlužby!$A$4:$C$100,2,FALSE))*K728+IF(L728="",0,VLOOKUP(L728,ProduktySlužby!$A$4:$C$100,2,FALSE))*M728++IF(N728="",0,VLOOKUP(N728,ProduktySlužby!$A$4:$C$100,2,FALSE))*O728++IF(P728="",0,VLOOKUP(P728,ProduktySlužby!$A$4:$C$100,2,FALSE))*Q728)</f>
        <v/>
      </c>
      <c r="S728" s="73" t="str">
        <f>IF(R728="","",R728+R728*ProduktySlužby!$B$1)</f>
        <v/>
      </c>
      <c r="T728" s="74" t="str">
        <f>IF(B728="","",VLOOKUP(B728,Zákazníci!$A$2:$M$1000,11,FALSE)&amp;", "&amp;VLOOKUP(B728,Zákazníci!$A$2:$M$1000,12,FALSE)&amp;", "&amp;VLOOKUP(B728,Zákazníci!$A$2:$M$1000,13,FALSE))</f>
        <v/>
      </c>
    </row>
    <row r="729" spans="1:20" ht="12.75">
      <c r="A729" s="65">
        <v>728</v>
      </c>
      <c r="B729" s="66"/>
      <c r="C729" s="66"/>
      <c r="D729" s="66"/>
      <c r="E729" s="66"/>
      <c r="F729" s="67"/>
      <c r="G729" s="70" t="str">
        <f t="shared" ca="1" si="0"/>
        <v/>
      </c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73" t="str">
        <f>IF(H729="","",VLOOKUP(H729,ProduktySlužby!$A$4:$C$100,2,FALSE)*I729+IF(J729="",0,VLOOKUP(J729,ProduktySlužby!$A$4:$C$100,2,FALSE))*K729+IF(L729="",0,VLOOKUP(L729,ProduktySlužby!$A$4:$C$100,2,FALSE))*M729++IF(N729="",0,VLOOKUP(N729,ProduktySlužby!$A$4:$C$100,2,FALSE))*O729++IF(P729="",0,VLOOKUP(P729,ProduktySlužby!$A$4:$C$100,2,FALSE))*Q729)</f>
        <v/>
      </c>
      <c r="S729" s="73" t="str">
        <f>IF(R729="","",R729+R729*ProduktySlužby!$B$1)</f>
        <v/>
      </c>
      <c r="T729" s="74" t="str">
        <f>IF(B729="","",VLOOKUP(B729,Zákazníci!$A$2:$M$1000,11,FALSE)&amp;", "&amp;VLOOKUP(B729,Zákazníci!$A$2:$M$1000,12,FALSE)&amp;", "&amp;VLOOKUP(B729,Zákazníci!$A$2:$M$1000,13,FALSE))</f>
        <v/>
      </c>
    </row>
    <row r="730" spans="1:20" ht="12.75">
      <c r="A730" s="65">
        <v>729</v>
      </c>
      <c r="B730" s="66"/>
      <c r="C730" s="66"/>
      <c r="D730" s="66"/>
      <c r="E730" s="66"/>
      <c r="F730" s="67"/>
      <c r="G730" s="70" t="str">
        <f t="shared" ca="1" si="0"/>
        <v/>
      </c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73" t="str">
        <f>IF(H730="","",VLOOKUP(H730,ProduktySlužby!$A$4:$C$100,2,FALSE)*I730+IF(J730="",0,VLOOKUP(J730,ProduktySlužby!$A$4:$C$100,2,FALSE))*K730+IF(L730="",0,VLOOKUP(L730,ProduktySlužby!$A$4:$C$100,2,FALSE))*M730++IF(N730="",0,VLOOKUP(N730,ProduktySlužby!$A$4:$C$100,2,FALSE))*O730++IF(P730="",0,VLOOKUP(P730,ProduktySlužby!$A$4:$C$100,2,FALSE))*Q730)</f>
        <v/>
      </c>
      <c r="S730" s="73" t="str">
        <f>IF(R730="","",R730+R730*ProduktySlužby!$B$1)</f>
        <v/>
      </c>
      <c r="T730" s="74" t="str">
        <f>IF(B730="","",VLOOKUP(B730,Zákazníci!$A$2:$M$1000,11,FALSE)&amp;", "&amp;VLOOKUP(B730,Zákazníci!$A$2:$M$1000,12,FALSE)&amp;", "&amp;VLOOKUP(B730,Zákazníci!$A$2:$M$1000,13,FALSE))</f>
        <v/>
      </c>
    </row>
    <row r="731" spans="1:20" ht="12.75">
      <c r="A731" s="65">
        <v>730</v>
      </c>
      <c r="B731" s="66"/>
      <c r="C731" s="66"/>
      <c r="D731" s="66"/>
      <c r="E731" s="66"/>
      <c r="F731" s="67"/>
      <c r="G731" s="70" t="str">
        <f t="shared" ca="1" si="0"/>
        <v/>
      </c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73" t="str">
        <f>IF(H731="","",VLOOKUP(H731,ProduktySlužby!$A$4:$C$100,2,FALSE)*I731+IF(J731="",0,VLOOKUP(J731,ProduktySlužby!$A$4:$C$100,2,FALSE))*K731+IF(L731="",0,VLOOKUP(L731,ProduktySlužby!$A$4:$C$100,2,FALSE))*M731++IF(N731="",0,VLOOKUP(N731,ProduktySlužby!$A$4:$C$100,2,FALSE))*O731++IF(P731="",0,VLOOKUP(P731,ProduktySlužby!$A$4:$C$100,2,FALSE))*Q731)</f>
        <v/>
      </c>
      <c r="S731" s="73" t="str">
        <f>IF(R731="","",R731+R731*ProduktySlužby!$B$1)</f>
        <v/>
      </c>
      <c r="T731" s="74" t="str">
        <f>IF(B731="","",VLOOKUP(B731,Zákazníci!$A$2:$M$1000,11,FALSE)&amp;", "&amp;VLOOKUP(B731,Zákazníci!$A$2:$M$1000,12,FALSE)&amp;", "&amp;VLOOKUP(B731,Zákazníci!$A$2:$M$1000,13,FALSE))</f>
        <v/>
      </c>
    </row>
    <row r="732" spans="1:20" ht="12.75">
      <c r="A732" s="65">
        <v>731</v>
      </c>
      <c r="B732" s="66"/>
      <c r="C732" s="66"/>
      <c r="D732" s="66"/>
      <c r="E732" s="66"/>
      <c r="F732" s="67"/>
      <c r="G732" s="70" t="str">
        <f t="shared" ca="1" si="0"/>
        <v/>
      </c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73" t="str">
        <f>IF(H732="","",VLOOKUP(H732,ProduktySlužby!$A$4:$C$100,2,FALSE)*I732+IF(J732="",0,VLOOKUP(J732,ProduktySlužby!$A$4:$C$100,2,FALSE))*K732+IF(L732="",0,VLOOKUP(L732,ProduktySlužby!$A$4:$C$100,2,FALSE))*M732++IF(N732="",0,VLOOKUP(N732,ProduktySlužby!$A$4:$C$100,2,FALSE))*O732++IF(P732="",0,VLOOKUP(P732,ProduktySlužby!$A$4:$C$100,2,FALSE))*Q732)</f>
        <v/>
      </c>
      <c r="S732" s="73" t="str">
        <f>IF(R732="","",R732+R732*ProduktySlužby!$B$1)</f>
        <v/>
      </c>
      <c r="T732" s="74" t="str">
        <f>IF(B732="","",VLOOKUP(B732,Zákazníci!$A$2:$M$1000,11,FALSE)&amp;", "&amp;VLOOKUP(B732,Zákazníci!$A$2:$M$1000,12,FALSE)&amp;", "&amp;VLOOKUP(B732,Zákazníci!$A$2:$M$1000,13,FALSE))</f>
        <v/>
      </c>
    </row>
    <row r="733" spans="1:20" ht="12.75">
      <c r="A733" s="65">
        <v>732</v>
      </c>
      <c r="B733" s="66"/>
      <c r="C733" s="66"/>
      <c r="D733" s="66"/>
      <c r="E733" s="66"/>
      <c r="F733" s="67"/>
      <c r="G733" s="70" t="str">
        <f t="shared" ca="1" si="0"/>
        <v/>
      </c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73" t="str">
        <f>IF(H733="","",VLOOKUP(H733,ProduktySlužby!$A$4:$C$100,2,FALSE)*I733+IF(J733="",0,VLOOKUP(J733,ProduktySlužby!$A$4:$C$100,2,FALSE))*K733+IF(L733="",0,VLOOKUP(L733,ProduktySlužby!$A$4:$C$100,2,FALSE))*M733++IF(N733="",0,VLOOKUP(N733,ProduktySlužby!$A$4:$C$100,2,FALSE))*O733++IF(P733="",0,VLOOKUP(P733,ProduktySlužby!$A$4:$C$100,2,FALSE))*Q733)</f>
        <v/>
      </c>
      <c r="S733" s="73" t="str">
        <f>IF(R733="","",R733+R733*ProduktySlužby!$B$1)</f>
        <v/>
      </c>
      <c r="T733" s="74" t="str">
        <f>IF(B733="","",VLOOKUP(B733,Zákazníci!$A$2:$M$1000,11,FALSE)&amp;", "&amp;VLOOKUP(B733,Zákazníci!$A$2:$M$1000,12,FALSE)&amp;", "&amp;VLOOKUP(B733,Zákazníci!$A$2:$M$1000,13,FALSE))</f>
        <v/>
      </c>
    </row>
    <row r="734" spans="1:20" ht="12.75">
      <c r="A734" s="65">
        <v>733</v>
      </c>
      <c r="B734" s="66"/>
      <c r="C734" s="66"/>
      <c r="D734" s="66"/>
      <c r="E734" s="66"/>
      <c r="F734" s="67"/>
      <c r="G734" s="70" t="str">
        <f t="shared" ca="1" si="0"/>
        <v/>
      </c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73" t="str">
        <f>IF(H734="","",VLOOKUP(H734,ProduktySlužby!$A$4:$C$100,2,FALSE)*I734+IF(J734="",0,VLOOKUP(J734,ProduktySlužby!$A$4:$C$100,2,FALSE))*K734+IF(L734="",0,VLOOKUP(L734,ProduktySlužby!$A$4:$C$100,2,FALSE))*M734++IF(N734="",0,VLOOKUP(N734,ProduktySlužby!$A$4:$C$100,2,FALSE))*O734++IF(P734="",0,VLOOKUP(P734,ProduktySlužby!$A$4:$C$100,2,FALSE))*Q734)</f>
        <v/>
      </c>
      <c r="S734" s="73" t="str">
        <f>IF(R734="","",R734+R734*ProduktySlužby!$B$1)</f>
        <v/>
      </c>
      <c r="T734" s="74" t="str">
        <f>IF(B734="","",VLOOKUP(B734,Zákazníci!$A$2:$M$1000,11,FALSE)&amp;", "&amp;VLOOKUP(B734,Zákazníci!$A$2:$M$1000,12,FALSE)&amp;", "&amp;VLOOKUP(B734,Zákazníci!$A$2:$M$1000,13,FALSE))</f>
        <v/>
      </c>
    </row>
    <row r="735" spans="1:20" ht="12.75">
      <c r="A735" s="65">
        <v>734</v>
      </c>
      <c r="B735" s="66"/>
      <c r="C735" s="66"/>
      <c r="D735" s="66"/>
      <c r="E735" s="66"/>
      <c r="F735" s="67"/>
      <c r="G735" s="70" t="str">
        <f t="shared" ca="1" si="0"/>
        <v/>
      </c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73" t="str">
        <f>IF(H735="","",VLOOKUP(H735,ProduktySlužby!$A$4:$C$100,2,FALSE)*I735+IF(J735="",0,VLOOKUP(J735,ProduktySlužby!$A$4:$C$100,2,FALSE))*K735+IF(L735="",0,VLOOKUP(L735,ProduktySlužby!$A$4:$C$100,2,FALSE))*M735++IF(N735="",0,VLOOKUP(N735,ProduktySlužby!$A$4:$C$100,2,FALSE))*O735++IF(P735="",0,VLOOKUP(P735,ProduktySlužby!$A$4:$C$100,2,FALSE))*Q735)</f>
        <v/>
      </c>
      <c r="S735" s="73" t="str">
        <f>IF(R735="","",R735+R735*ProduktySlužby!$B$1)</f>
        <v/>
      </c>
      <c r="T735" s="74" t="str">
        <f>IF(B735="","",VLOOKUP(B735,Zákazníci!$A$2:$M$1000,11,FALSE)&amp;", "&amp;VLOOKUP(B735,Zákazníci!$A$2:$M$1000,12,FALSE)&amp;", "&amp;VLOOKUP(B735,Zákazníci!$A$2:$M$1000,13,FALSE))</f>
        <v/>
      </c>
    </row>
    <row r="736" spans="1:20" ht="12.75">
      <c r="A736" s="65">
        <v>735</v>
      </c>
      <c r="B736" s="66"/>
      <c r="C736" s="66"/>
      <c r="D736" s="66"/>
      <c r="E736" s="66"/>
      <c r="F736" s="67"/>
      <c r="G736" s="70" t="str">
        <f t="shared" ca="1" si="0"/>
        <v/>
      </c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73" t="str">
        <f>IF(H736="","",VLOOKUP(H736,ProduktySlužby!$A$4:$C$100,2,FALSE)*I736+IF(J736="",0,VLOOKUP(J736,ProduktySlužby!$A$4:$C$100,2,FALSE))*K736+IF(L736="",0,VLOOKUP(L736,ProduktySlužby!$A$4:$C$100,2,FALSE))*M736++IF(N736="",0,VLOOKUP(N736,ProduktySlužby!$A$4:$C$100,2,FALSE))*O736++IF(P736="",0,VLOOKUP(P736,ProduktySlužby!$A$4:$C$100,2,FALSE))*Q736)</f>
        <v/>
      </c>
      <c r="S736" s="73" t="str">
        <f>IF(R736="","",R736+R736*ProduktySlužby!$B$1)</f>
        <v/>
      </c>
      <c r="T736" s="74" t="str">
        <f>IF(B736="","",VLOOKUP(B736,Zákazníci!$A$2:$M$1000,11,FALSE)&amp;", "&amp;VLOOKUP(B736,Zákazníci!$A$2:$M$1000,12,FALSE)&amp;", "&amp;VLOOKUP(B736,Zákazníci!$A$2:$M$1000,13,FALSE))</f>
        <v/>
      </c>
    </row>
    <row r="737" spans="1:20" ht="12.75">
      <c r="A737" s="65">
        <v>736</v>
      </c>
      <c r="B737" s="66"/>
      <c r="C737" s="66"/>
      <c r="D737" s="66"/>
      <c r="E737" s="66"/>
      <c r="F737" s="67"/>
      <c r="G737" s="70" t="str">
        <f t="shared" ca="1" si="0"/>
        <v/>
      </c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73" t="str">
        <f>IF(H737="","",VLOOKUP(H737,ProduktySlužby!$A$4:$C$100,2,FALSE)*I737+IF(J737="",0,VLOOKUP(J737,ProduktySlužby!$A$4:$C$100,2,FALSE))*K737+IF(L737="",0,VLOOKUP(L737,ProduktySlužby!$A$4:$C$100,2,FALSE))*M737++IF(N737="",0,VLOOKUP(N737,ProduktySlužby!$A$4:$C$100,2,FALSE))*O737++IF(P737="",0,VLOOKUP(P737,ProduktySlužby!$A$4:$C$100,2,FALSE))*Q737)</f>
        <v/>
      </c>
      <c r="S737" s="73" t="str">
        <f>IF(R737="","",R737+R737*ProduktySlužby!$B$1)</f>
        <v/>
      </c>
      <c r="T737" s="74" t="str">
        <f>IF(B737="","",VLOOKUP(B737,Zákazníci!$A$2:$M$1000,11,FALSE)&amp;", "&amp;VLOOKUP(B737,Zákazníci!$A$2:$M$1000,12,FALSE)&amp;", "&amp;VLOOKUP(B737,Zákazníci!$A$2:$M$1000,13,FALSE))</f>
        <v/>
      </c>
    </row>
    <row r="738" spans="1:20" ht="12.75">
      <c r="A738" s="65">
        <v>737</v>
      </c>
      <c r="B738" s="66"/>
      <c r="C738" s="66"/>
      <c r="D738" s="66"/>
      <c r="E738" s="66"/>
      <c r="F738" s="67"/>
      <c r="G738" s="70" t="str">
        <f t="shared" ca="1" si="0"/>
        <v/>
      </c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73" t="str">
        <f>IF(H738="","",VLOOKUP(H738,ProduktySlužby!$A$4:$C$100,2,FALSE)*I738+IF(J738="",0,VLOOKUP(J738,ProduktySlužby!$A$4:$C$100,2,FALSE))*K738+IF(L738="",0,VLOOKUP(L738,ProduktySlužby!$A$4:$C$100,2,FALSE))*M738++IF(N738="",0,VLOOKUP(N738,ProduktySlužby!$A$4:$C$100,2,FALSE))*O738++IF(P738="",0,VLOOKUP(P738,ProduktySlužby!$A$4:$C$100,2,FALSE))*Q738)</f>
        <v/>
      </c>
      <c r="S738" s="73" t="str">
        <f>IF(R738="","",R738+R738*ProduktySlužby!$B$1)</f>
        <v/>
      </c>
      <c r="T738" s="74" t="str">
        <f>IF(B738="","",VLOOKUP(B738,Zákazníci!$A$2:$M$1000,11,FALSE)&amp;", "&amp;VLOOKUP(B738,Zákazníci!$A$2:$M$1000,12,FALSE)&amp;", "&amp;VLOOKUP(B738,Zákazníci!$A$2:$M$1000,13,FALSE))</f>
        <v/>
      </c>
    </row>
    <row r="739" spans="1:20" ht="12.75">
      <c r="A739" s="65">
        <v>738</v>
      </c>
      <c r="B739" s="66"/>
      <c r="C739" s="66"/>
      <c r="D739" s="66"/>
      <c r="E739" s="66"/>
      <c r="F739" s="67"/>
      <c r="G739" s="70" t="str">
        <f t="shared" ca="1" si="0"/>
        <v/>
      </c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73" t="str">
        <f>IF(H739="","",VLOOKUP(H739,ProduktySlužby!$A$4:$C$100,2,FALSE)*I739+IF(J739="",0,VLOOKUP(J739,ProduktySlužby!$A$4:$C$100,2,FALSE))*K739+IF(L739="",0,VLOOKUP(L739,ProduktySlužby!$A$4:$C$100,2,FALSE))*M739++IF(N739="",0,VLOOKUP(N739,ProduktySlužby!$A$4:$C$100,2,FALSE))*O739++IF(P739="",0,VLOOKUP(P739,ProduktySlužby!$A$4:$C$100,2,FALSE))*Q739)</f>
        <v/>
      </c>
      <c r="S739" s="73" t="str">
        <f>IF(R739="","",R739+R739*ProduktySlužby!$B$1)</f>
        <v/>
      </c>
      <c r="T739" s="74" t="str">
        <f>IF(B739="","",VLOOKUP(B739,Zákazníci!$A$2:$M$1000,11,FALSE)&amp;", "&amp;VLOOKUP(B739,Zákazníci!$A$2:$M$1000,12,FALSE)&amp;", "&amp;VLOOKUP(B739,Zákazníci!$A$2:$M$1000,13,FALSE))</f>
        <v/>
      </c>
    </row>
    <row r="740" spans="1:20" ht="12.75">
      <c r="A740" s="65">
        <v>739</v>
      </c>
      <c r="B740" s="66"/>
      <c r="C740" s="66"/>
      <c r="D740" s="66"/>
      <c r="E740" s="66"/>
      <c r="F740" s="67"/>
      <c r="G740" s="70" t="str">
        <f t="shared" ca="1" si="0"/>
        <v/>
      </c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73" t="str">
        <f>IF(H740="","",VLOOKUP(H740,ProduktySlužby!$A$4:$C$100,2,FALSE)*I740+IF(J740="",0,VLOOKUP(J740,ProduktySlužby!$A$4:$C$100,2,FALSE))*K740+IF(L740="",0,VLOOKUP(L740,ProduktySlužby!$A$4:$C$100,2,FALSE))*M740++IF(N740="",0,VLOOKUP(N740,ProduktySlužby!$A$4:$C$100,2,FALSE))*O740++IF(P740="",0,VLOOKUP(P740,ProduktySlužby!$A$4:$C$100,2,FALSE))*Q740)</f>
        <v/>
      </c>
      <c r="S740" s="73" t="str">
        <f>IF(R740="","",R740+R740*ProduktySlužby!$B$1)</f>
        <v/>
      </c>
      <c r="T740" s="74" t="str">
        <f>IF(B740="","",VLOOKUP(B740,Zákazníci!$A$2:$M$1000,11,FALSE)&amp;", "&amp;VLOOKUP(B740,Zákazníci!$A$2:$M$1000,12,FALSE)&amp;", "&amp;VLOOKUP(B740,Zákazníci!$A$2:$M$1000,13,FALSE))</f>
        <v/>
      </c>
    </row>
    <row r="741" spans="1:20" ht="12.75">
      <c r="A741" s="65">
        <v>740</v>
      </c>
      <c r="B741" s="66"/>
      <c r="C741" s="66"/>
      <c r="D741" s="66"/>
      <c r="E741" s="66"/>
      <c r="F741" s="67"/>
      <c r="G741" s="70" t="str">
        <f t="shared" ca="1" si="0"/>
        <v/>
      </c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73" t="str">
        <f>IF(H741="","",VLOOKUP(H741,ProduktySlužby!$A$4:$C$100,2,FALSE)*I741+IF(J741="",0,VLOOKUP(J741,ProduktySlužby!$A$4:$C$100,2,FALSE))*K741+IF(L741="",0,VLOOKUP(L741,ProduktySlužby!$A$4:$C$100,2,FALSE))*M741++IF(N741="",0,VLOOKUP(N741,ProduktySlužby!$A$4:$C$100,2,FALSE))*O741++IF(P741="",0,VLOOKUP(P741,ProduktySlužby!$A$4:$C$100,2,FALSE))*Q741)</f>
        <v/>
      </c>
      <c r="S741" s="73" t="str">
        <f>IF(R741="","",R741+R741*ProduktySlužby!$B$1)</f>
        <v/>
      </c>
      <c r="T741" s="74" t="str">
        <f>IF(B741="","",VLOOKUP(B741,Zákazníci!$A$2:$M$1000,11,FALSE)&amp;", "&amp;VLOOKUP(B741,Zákazníci!$A$2:$M$1000,12,FALSE)&amp;", "&amp;VLOOKUP(B741,Zákazníci!$A$2:$M$1000,13,FALSE))</f>
        <v/>
      </c>
    </row>
    <row r="742" spans="1:20" ht="12.75">
      <c r="A742" s="65">
        <v>741</v>
      </c>
      <c r="B742" s="66"/>
      <c r="C742" s="66"/>
      <c r="D742" s="66"/>
      <c r="E742" s="66"/>
      <c r="F742" s="67"/>
      <c r="G742" s="70" t="str">
        <f t="shared" ca="1" si="0"/>
        <v/>
      </c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73" t="str">
        <f>IF(H742="","",VLOOKUP(H742,ProduktySlužby!$A$4:$C$100,2,FALSE)*I742+IF(J742="",0,VLOOKUP(J742,ProduktySlužby!$A$4:$C$100,2,FALSE))*K742+IF(L742="",0,VLOOKUP(L742,ProduktySlužby!$A$4:$C$100,2,FALSE))*M742++IF(N742="",0,VLOOKUP(N742,ProduktySlužby!$A$4:$C$100,2,FALSE))*O742++IF(P742="",0,VLOOKUP(P742,ProduktySlužby!$A$4:$C$100,2,FALSE))*Q742)</f>
        <v/>
      </c>
      <c r="S742" s="73" t="str">
        <f>IF(R742="","",R742+R742*ProduktySlužby!$B$1)</f>
        <v/>
      </c>
      <c r="T742" s="74" t="str">
        <f>IF(B742="","",VLOOKUP(B742,Zákazníci!$A$2:$M$1000,11,FALSE)&amp;", "&amp;VLOOKUP(B742,Zákazníci!$A$2:$M$1000,12,FALSE)&amp;", "&amp;VLOOKUP(B742,Zákazníci!$A$2:$M$1000,13,FALSE))</f>
        <v/>
      </c>
    </row>
    <row r="743" spans="1:20" ht="12.75">
      <c r="A743" s="65">
        <v>742</v>
      </c>
      <c r="B743" s="66"/>
      <c r="C743" s="66"/>
      <c r="D743" s="66"/>
      <c r="E743" s="66"/>
      <c r="F743" s="67"/>
      <c r="G743" s="70" t="str">
        <f t="shared" ca="1" si="0"/>
        <v/>
      </c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73" t="str">
        <f>IF(H743="","",VLOOKUP(H743,ProduktySlužby!$A$4:$C$100,2,FALSE)*I743+IF(J743="",0,VLOOKUP(J743,ProduktySlužby!$A$4:$C$100,2,FALSE))*K743+IF(L743="",0,VLOOKUP(L743,ProduktySlužby!$A$4:$C$100,2,FALSE))*M743++IF(N743="",0,VLOOKUP(N743,ProduktySlužby!$A$4:$C$100,2,FALSE))*O743++IF(P743="",0,VLOOKUP(P743,ProduktySlužby!$A$4:$C$100,2,FALSE))*Q743)</f>
        <v/>
      </c>
      <c r="S743" s="73" t="str">
        <f>IF(R743="","",R743+R743*ProduktySlužby!$B$1)</f>
        <v/>
      </c>
      <c r="T743" s="74" t="str">
        <f>IF(B743="","",VLOOKUP(B743,Zákazníci!$A$2:$M$1000,11,FALSE)&amp;", "&amp;VLOOKUP(B743,Zákazníci!$A$2:$M$1000,12,FALSE)&amp;", "&amp;VLOOKUP(B743,Zákazníci!$A$2:$M$1000,13,FALSE))</f>
        <v/>
      </c>
    </row>
    <row r="744" spans="1:20" ht="12.75">
      <c r="A744" s="65">
        <v>743</v>
      </c>
      <c r="B744" s="66"/>
      <c r="C744" s="66"/>
      <c r="D744" s="66"/>
      <c r="E744" s="66"/>
      <c r="F744" s="67"/>
      <c r="G744" s="70" t="str">
        <f t="shared" ca="1" si="0"/>
        <v/>
      </c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73" t="str">
        <f>IF(H744="","",VLOOKUP(H744,ProduktySlužby!$A$4:$C$100,2,FALSE)*I744+IF(J744="",0,VLOOKUP(J744,ProduktySlužby!$A$4:$C$100,2,FALSE))*K744+IF(L744="",0,VLOOKUP(L744,ProduktySlužby!$A$4:$C$100,2,FALSE))*M744++IF(N744="",0,VLOOKUP(N744,ProduktySlužby!$A$4:$C$100,2,FALSE))*O744++IF(P744="",0,VLOOKUP(P744,ProduktySlužby!$A$4:$C$100,2,FALSE))*Q744)</f>
        <v/>
      </c>
      <c r="S744" s="73" t="str">
        <f>IF(R744="","",R744+R744*ProduktySlužby!$B$1)</f>
        <v/>
      </c>
      <c r="T744" s="74" t="str">
        <f>IF(B744="","",VLOOKUP(B744,Zákazníci!$A$2:$M$1000,11,FALSE)&amp;", "&amp;VLOOKUP(B744,Zákazníci!$A$2:$M$1000,12,FALSE)&amp;", "&amp;VLOOKUP(B744,Zákazníci!$A$2:$M$1000,13,FALSE))</f>
        <v/>
      </c>
    </row>
    <row r="745" spans="1:20" ht="12.75">
      <c r="A745" s="65">
        <v>744</v>
      </c>
      <c r="B745" s="66"/>
      <c r="C745" s="66"/>
      <c r="D745" s="66"/>
      <c r="E745" s="66"/>
      <c r="F745" s="67"/>
      <c r="G745" s="70" t="str">
        <f t="shared" ca="1" si="0"/>
        <v/>
      </c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73" t="str">
        <f>IF(H745="","",VLOOKUP(H745,ProduktySlužby!$A$4:$C$100,2,FALSE)*I745+IF(J745="",0,VLOOKUP(J745,ProduktySlužby!$A$4:$C$100,2,FALSE))*K745+IF(L745="",0,VLOOKUP(L745,ProduktySlužby!$A$4:$C$100,2,FALSE))*M745++IF(N745="",0,VLOOKUP(N745,ProduktySlužby!$A$4:$C$100,2,FALSE))*O745++IF(P745="",0,VLOOKUP(P745,ProduktySlužby!$A$4:$C$100,2,FALSE))*Q745)</f>
        <v/>
      </c>
      <c r="S745" s="73" t="str">
        <f>IF(R745="","",R745+R745*ProduktySlužby!$B$1)</f>
        <v/>
      </c>
      <c r="T745" s="74" t="str">
        <f>IF(B745="","",VLOOKUP(B745,Zákazníci!$A$2:$M$1000,11,FALSE)&amp;", "&amp;VLOOKUP(B745,Zákazníci!$A$2:$M$1000,12,FALSE)&amp;", "&amp;VLOOKUP(B745,Zákazníci!$A$2:$M$1000,13,FALSE))</f>
        <v/>
      </c>
    </row>
    <row r="746" spans="1:20" ht="12.75">
      <c r="A746" s="65">
        <v>745</v>
      </c>
      <c r="B746" s="66"/>
      <c r="C746" s="66"/>
      <c r="D746" s="66"/>
      <c r="E746" s="66"/>
      <c r="F746" s="67"/>
      <c r="G746" s="70" t="str">
        <f t="shared" ca="1" si="0"/>
        <v/>
      </c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73" t="str">
        <f>IF(H746="","",VLOOKUP(H746,ProduktySlužby!$A$4:$C$100,2,FALSE)*I746+IF(J746="",0,VLOOKUP(J746,ProduktySlužby!$A$4:$C$100,2,FALSE))*K746+IF(L746="",0,VLOOKUP(L746,ProduktySlužby!$A$4:$C$100,2,FALSE))*M746++IF(N746="",0,VLOOKUP(N746,ProduktySlužby!$A$4:$C$100,2,FALSE))*O746++IF(P746="",0,VLOOKUP(P746,ProduktySlužby!$A$4:$C$100,2,FALSE))*Q746)</f>
        <v/>
      </c>
      <c r="S746" s="73" t="str">
        <f>IF(R746="","",R746+R746*ProduktySlužby!$B$1)</f>
        <v/>
      </c>
      <c r="T746" s="74" t="str">
        <f>IF(B746="","",VLOOKUP(B746,Zákazníci!$A$2:$M$1000,11,FALSE)&amp;", "&amp;VLOOKUP(B746,Zákazníci!$A$2:$M$1000,12,FALSE)&amp;", "&amp;VLOOKUP(B746,Zákazníci!$A$2:$M$1000,13,FALSE))</f>
        <v/>
      </c>
    </row>
    <row r="747" spans="1:20" ht="12.75">
      <c r="A747" s="65">
        <v>746</v>
      </c>
      <c r="B747" s="66"/>
      <c r="C747" s="66"/>
      <c r="D747" s="66"/>
      <c r="E747" s="66"/>
      <c r="F747" s="67"/>
      <c r="G747" s="70" t="str">
        <f t="shared" ca="1" si="0"/>
        <v/>
      </c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73" t="str">
        <f>IF(H747="","",VLOOKUP(H747,ProduktySlužby!$A$4:$C$100,2,FALSE)*I747+IF(J747="",0,VLOOKUP(J747,ProduktySlužby!$A$4:$C$100,2,FALSE))*K747+IF(L747="",0,VLOOKUP(L747,ProduktySlužby!$A$4:$C$100,2,FALSE))*M747++IF(N747="",0,VLOOKUP(N747,ProduktySlužby!$A$4:$C$100,2,FALSE))*O747++IF(P747="",0,VLOOKUP(P747,ProduktySlužby!$A$4:$C$100,2,FALSE))*Q747)</f>
        <v/>
      </c>
      <c r="S747" s="73" t="str">
        <f>IF(R747="","",R747+R747*ProduktySlužby!$B$1)</f>
        <v/>
      </c>
      <c r="T747" s="74" t="str">
        <f>IF(B747="","",VLOOKUP(B747,Zákazníci!$A$2:$M$1000,11,FALSE)&amp;", "&amp;VLOOKUP(B747,Zákazníci!$A$2:$M$1000,12,FALSE)&amp;", "&amp;VLOOKUP(B747,Zákazníci!$A$2:$M$1000,13,FALSE))</f>
        <v/>
      </c>
    </row>
    <row r="748" spans="1:20" ht="12.75">
      <c r="A748" s="65">
        <v>747</v>
      </c>
      <c r="B748" s="66"/>
      <c r="C748" s="66"/>
      <c r="D748" s="66"/>
      <c r="E748" s="66"/>
      <c r="F748" s="67"/>
      <c r="G748" s="70" t="str">
        <f t="shared" ca="1" si="0"/>
        <v/>
      </c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73" t="str">
        <f>IF(H748="","",VLOOKUP(H748,ProduktySlužby!$A$4:$C$100,2,FALSE)*I748+IF(J748="",0,VLOOKUP(J748,ProduktySlužby!$A$4:$C$100,2,FALSE))*K748+IF(L748="",0,VLOOKUP(L748,ProduktySlužby!$A$4:$C$100,2,FALSE))*M748++IF(N748="",0,VLOOKUP(N748,ProduktySlužby!$A$4:$C$100,2,FALSE))*O748++IF(P748="",0,VLOOKUP(P748,ProduktySlužby!$A$4:$C$100,2,FALSE))*Q748)</f>
        <v/>
      </c>
      <c r="S748" s="73" t="str">
        <f>IF(R748="","",R748+R748*ProduktySlužby!$B$1)</f>
        <v/>
      </c>
      <c r="T748" s="74" t="str">
        <f>IF(B748="","",VLOOKUP(B748,Zákazníci!$A$2:$M$1000,11,FALSE)&amp;", "&amp;VLOOKUP(B748,Zákazníci!$A$2:$M$1000,12,FALSE)&amp;", "&amp;VLOOKUP(B748,Zákazníci!$A$2:$M$1000,13,FALSE))</f>
        <v/>
      </c>
    </row>
    <row r="749" spans="1:20" ht="12.75">
      <c r="A749" s="65">
        <v>748</v>
      </c>
      <c r="B749" s="66"/>
      <c r="C749" s="66"/>
      <c r="D749" s="66"/>
      <c r="E749" s="66"/>
      <c r="F749" s="67"/>
      <c r="G749" s="70" t="str">
        <f t="shared" ca="1" si="0"/>
        <v/>
      </c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73" t="str">
        <f>IF(H749="","",VLOOKUP(H749,ProduktySlužby!$A$4:$C$100,2,FALSE)*I749+IF(J749="",0,VLOOKUP(J749,ProduktySlužby!$A$4:$C$100,2,FALSE))*K749+IF(L749="",0,VLOOKUP(L749,ProduktySlužby!$A$4:$C$100,2,FALSE))*M749++IF(N749="",0,VLOOKUP(N749,ProduktySlužby!$A$4:$C$100,2,FALSE))*O749++IF(P749="",0,VLOOKUP(P749,ProduktySlužby!$A$4:$C$100,2,FALSE))*Q749)</f>
        <v/>
      </c>
      <c r="S749" s="73" t="str">
        <f>IF(R749="","",R749+R749*ProduktySlužby!$B$1)</f>
        <v/>
      </c>
      <c r="T749" s="74" t="str">
        <f>IF(B749="","",VLOOKUP(B749,Zákazníci!$A$2:$M$1000,11,FALSE)&amp;", "&amp;VLOOKUP(B749,Zákazníci!$A$2:$M$1000,12,FALSE)&amp;", "&amp;VLOOKUP(B749,Zákazníci!$A$2:$M$1000,13,FALSE))</f>
        <v/>
      </c>
    </row>
    <row r="750" spans="1:20" ht="12.75">
      <c r="A750" s="65">
        <v>749</v>
      </c>
      <c r="B750" s="66"/>
      <c r="C750" s="66"/>
      <c r="D750" s="66"/>
      <c r="E750" s="66"/>
      <c r="F750" s="67"/>
      <c r="G750" s="70" t="str">
        <f t="shared" ca="1" si="0"/>
        <v/>
      </c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73" t="str">
        <f>IF(H750="","",VLOOKUP(H750,ProduktySlužby!$A$4:$C$100,2,FALSE)*I750+IF(J750="",0,VLOOKUP(J750,ProduktySlužby!$A$4:$C$100,2,FALSE))*K750+IF(L750="",0,VLOOKUP(L750,ProduktySlužby!$A$4:$C$100,2,FALSE))*M750++IF(N750="",0,VLOOKUP(N750,ProduktySlužby!$A$4:$C$100,2,FALSE))*O750++IF(P750="",0,VLOOKUP(P750,ProduktySlužby!$A$4:$C$100,2,FALSE))*Q750)</f>
        <v/>
      </c>
      <c r="S750" s="73" t="str">
        <f>IF(R750="","",R750+R750*ProduktySlužby!$B$1)</f>
        <v/>
      </c>
      <c r="T750" s="74" t="str">
        <f>IF(B750="","",VLOOKUP(B750,Zákazníci!$A$2:$M$1000,11,FALSE)&amp;", "&amp;VLOOKUP(B750,Zákazníci!$A$2:$M$1000,12,FALSE)&amp;", "&amp;VLOOKUP(B750,Zákazníci!$A$2:$M$1000,13,FALSE))</f>
        <v/>
      </c>
    </row>
    <row r="751" spans="1:20" ht="12.75">
      <c r="A751" s="65">
        <v>750</v>
      </c>
      <c r="B751" s="66"/>
      <c r="C751" s="66"/>
      <c r="D751" s="66"/>
      <c r="E751" s="66"/>
      <c r="F751" s="67"/>
      <c r="G751" s="70" t="str">
        <f t="shared" ca="1" si="0"/>
        <v/>
      </c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73" t="str">
        <f>IF(H751="","",VLOOKUP(H751,ProduktySlužby!$A$4:$C$100,2,FALSE)*I751+IF(J751="",0,VLOOKUP(J751,ProduktySlužby!$A$4:$C$100,2,FALSE))*K751+IF(L751="",0,VLOOKUP(L751,ProduktySlužby!$A$4:$C$100,2,FALSE))*M751++IF(N751="",0,VLOOKUP(N751,ProduktySlužby!$A$4:$C$100,2,FALSE))*O751++IF(P751="",0,VLOOKUP(P751,ProduktySlužby!$A$4:$C$100,2,FALSE))*Q751)</f>
        <v/>
      </c>
      <c r="S751" s="73" t="str">
        <f>IF(R751="","",R751+R751*ProduktySlužby!$B$1)</f>
        <v/>
      </c>
      <c r="T751" s="74" t="str">
        <f>IF(B751="","",VLOOKUP(B751,Zákazníci!$A$2:$M$1000,11,FALSE)&amp;", "&amp;VLOOKUP(B751,Zákazníci!$A$2:$M$1000,12,FALSE)&amp;", "&amp;VLOOKUP(B751,Zákazníci!$A$2:$M$1000,13,FALSE))</f>
        <v/>
      </c>
    </row>
    <row r="752" spans="1:20" ht="12.75">
      <c r="A752" s="65">
        <v>751</v>
      </c>
      <c r="B752" s="66"/>
      <c r="C752" s="66"/>
      <c r="D752" s="66"/>
      <c r="E752" s="66"/>
      <c r="F752" s="67"/>
      <c r="G752" s="70" t="str">
        <f t="shared" ca="1" si="0"/>
        <v/>
      </c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73" t="str">
        <f>IF(H752="","",VLOOKUP(H752,ProduktySlužby!$A$4:$C$100,2,FALSE)*I752+IF(J752="",0,VLOOKUP(J752,ProduktySlužby!$A$4:$C$100,2,FALSE))*K752+IF(L752="",0,VLOOKUP(L752,ProduktySlužby!$A$4:$C$100,2,FALSE))*M752++IF(N752="",0,VLOOKUP(N752,ProduktySlužby!$A$4:$C$100,2,FALSE))*O752++IF(P752="",0,VLOOKUP(P752,ProduktySlužby!$A$4:$C$100,2,FALSE))*Q752)</f>
        <v/>
      </c>
      <c r="S752" s="73" t="str">
        <f>IF(R752="","",R752+R752*ProduktySlužby!$B$1)</f>
        <v/>
      </c>
      <c r="T752" s="74" t="str">
        <f>IF(B752="","",VLOOKUP(B752,Zákazníci!$A$2:$M$1000,11,FALSE)&amp;", "&amp;VLOOKUP(B752,Zákazníci!$A$2:$M$1000,12,FALSE)&amp;", "&amp;VLOOKUP(B752,Zákazníci!$A$2:$M$1000,13,FALSE))</f>
        <v/>
      </c>
    </row>
    <row r="753" spans="1:20" ht="12.75">
      <c r="A753" s="65">
        <v>752</v>
      </c>
      <c r="B753" s="66"/>
      <c r="C753" s="66"/>
      <c r="D753" s="66"/>
      <c r="E753" s="66"/>
      <c r="F753" s="67"/>
      <c r="G753" s="70" t="str">
        <f t="shared" ca="1" si="0"/>
        <v/>
      </c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73" t="str">
        <f>IF(H753="","",VLOOKUP(H753,ProduktySlužby!$A$4:$C$100,2,FALSE)*I753+IF(J753="",0,VLOOKUP(J753,ProduktySlužby!$A$4:$C$100,2,FALSE))*K753+IF(L753="",0,VLOOKUP(L753,ProduktySlužby!$A$4:$C$100,2,FALSE))*M753++IF(N753="",0,VLOOKUP(N753,ProduktySlužby!$A$4:$C$100,2,FALSE))*O753++IF(P753="",0,VLOOKUP(P753,ProduktySlužby!$A$4:$C$100,2,FALSE))*Q753)</f>
        <v/>
      </c>
      <c r="S753" s="73" t="str">
        <f>IF(R753="","",R753+R753*ProduktySlužby!$B$1)</f>
        <v/>
      </c>
      <c r="T753" s="74" t="str">
        <f>IF(B753="","",VLOOKUP(B753,Zákazníci!$A$2:$M$1000,11,FALSE)&amp;", "&amp;VLOOKUP(B753,Zákazníci!$A$2:$M$1000,12,FALSE)&amp;", "&amp;VLOOKUP(B753,Zákazníci!$A$2:$M$1000,13,FALSE))</f>
        <v/>
      </c>
    </row>
    <row r="754" spans="1:20" ht="12.75">
      <c r="A754" s="65">
        <v>753</v>
      </c>
      <c r="B754" s="66"/>
      <c r="C754" s="66"/>
      <c r="D754" s="66"/>
      <c r="E754" s="66"/>
      <c r="F754" s="67"/>
      <c r="G754" s="70" t="str">
        <f t="shared" ca="1" si="0"/>
        <v/>
      </c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73" t="str">
        <f>IF(H754="","",VLOOKUP(H754,ProduktySlužby!$A$4:$C$100,2,FALSE)*I754+IF(J754="",0,VLOOKUP(J754,ProduktySlužby!$A$4:$C$100,2,FALSE))*K754+IF(L754="",0,VLOOKUP(L754,ProduktySlužby!$A$4:$C$100,2,FALSE))*M754++IF(N754="",0,VLOOKUP(N754,ProduktySlužby!$A$4:$C$100,2,FALSE))*O754++IF(P754="",0,VLOOKUP(P754,ProduktySlužby!$A$4:$C$100,2,FALSE))*Q754)</f>
        <v/>
      </c>
      <c r="S754" s="73" t="str">
        <f>IF(R754="","",R754+R754*ProduktySlužby!$B$1)</f>
        <v/>
      </c>
      <c r="T754" s="74" t="str">
        <f>IF(B754="","",VLOOKUP(B754,Zákazníci!$A$2:$M$1000,11,FALSE)&amp;", "&amp;VLOOKUP(B754,Zákazníci!$A$2:$M$1000,12,FALSE)&amp;", "&amp;VLOOKUP(B754,Zákazníci!$A$2:$M$1000,13,FALSE))</f>
        <v/>
      </c>
    </row>
    <row r="755" spans="1:20" ht="12.75">
      <c r="A755" s="65">
        <v>754</v>
      </c>
      <c r="B755" s="66"/>
      <c r="C755" s="66"/>
      <c r="D755" s="66"/>
      <c r="E755" s="66"/>
      <c r="F755" s="67"/>
      <c r="G755" s="70" t="str">
        <f t="shared" ca="1" si="0"/>
        <v/>
      </c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73" t="str">
        <f>IF(H755="","",VLOOKUP(H755,ProduktySlužby!$A$4:$C$100,2,FALSE)*I755+IF(J755="",0,VLOOKUP(J755,ProduktySlužby!$A$4:$C$100,2,FALSE))*K755+IF(L755="",0,VLOOKUP(L755,ProduktySlužby!$A$4:$C$100,2,FALSE))*M755++IF(N755="",0,VLOOKUP(N755,ProduktySlužby!$A$4:$C$100,2,FALSE))*O755++IF(P755="",0,VLOOKUP(P755,ProduktySlužby!$A$4:$C$100,2,FALSE))*Q755)</f>
        <v/>
      </c>
      <c r="S755" s="73" t="str">
        <f>IF(R755="","",R755+R755*ProduktySlužby!$B$1)</f>
        <v/>
      </c>
      <c r="T755" s="74" t="str">
        <f>IF(B755="","",VLOOKUP(B755,Zákazníci!$A$2:$M$1000,11,FALSE)&amp;", "&amp;VLOOKUP(B755,Zákazníci!$A$2:$M$1000,12,FALSE)&amp;", "&amp;VLOOKUP(B755,Zákazníci!$A$2:$M$1000,13,FALSE))</f>
        <v/>
      </c>
    </row>
    <row r="756" spans="1:20" ht="12.75">
      <c r="A756" s="65">
        <v>755</v>
      </c>
      <c r="B756" s="66"/>
      <c r="C756" s="66"/>
      <c r="D756" s="66"/>
      <c r="E756" s="66"/>
      <c r="F756" s="67"/>
      <c r="G756" s="70" t="str">
        <f t="shared" ca="1" si="0"/>
        <v/>
      </c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73" t="str">
        <f>IF(H756="","",VLOOKUP(H756,ProduktySlužby!$A$4:$C$100,2,FALSE)*I756+IF(J756="",0,VLOOKUP(J756,ProduktySlužby!$A$4:$C$100,2,FALSE))*K756+IF(L756="",0,VLOOKUP(L756,ProduktySlužby!$A$4:$C$100,2,FALSE))*M756++IF(N756="",0,VLOOKUP(N756,ProduktySlužby!$A$4:$C$100,2,FALSE))*O756++IF(P756="",0,VLOOKUP(P756,ProduktySlužby!$A$4:$C$100,2,FALSE))*Q756)</f>
        <v/>
      </c>
      <c r="S756" s="73" t="str">
        <f>IF(R756="","",R756+R756*ProduktySlužby!$B$1)</f>
        <v/>
      </c>
      <c r="T756" s="74" t="str">
        <f>IF(B756="","",VLOOKUP(B756,Zákazníci!$A$2:$M$1000,11,FALSE)&amp;", "&amp;VLOOKUP(B756,Zákazníci!$A$2:$M$1000,12,FALSE)&amp;", "&amp;VLOOKUP(B756,Zákazníci!$A$2:$M$1000,13,FALSE))</f>
        <v/>
      </c>
    </row>
    <row r="757" spans="1:20" ht="12.75">
      <c r="A757" s="65">
        <v>756</v>
      </c>
      <c r="B757" s="66"/>
      <c r="C757" s="66"/>
      <c r="D757" s="66"/>
      <c r="E757" s="66"/>
      <c r="F757" s="67"/>
      <c r="G757" s="70" t="str">
        <f t="shared" ca="1" si="0"/>
        <v/>
      </c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73" t="str">
        <f>IF(H757="","",VLOOKUP(H757,ProduktySlužby!$A$4:$C$100,2,FALSE)*I757+IF(J757="",0,VLOOKUP(J757,ProduktySlužby!$A$4:$C$100,2,FALSE))*K757+IF(L757="",0,VLOOKUP(L757,ProduktySlužby!$A$4:$C$100,2,FALSE))*M757++IF(N757="",0,VLOOKUP(N757,ProduktySlužby!$A$4:$C$100,2,FALSE))*O757++IF(P757="",0,VLOOKUP(P757,ProduktySlužby!$A$4:$C$100,2,FALSE))*Q757)</f>
        <v/>
      </c>
      <c r="S757" s="73" t="str">
        <f>IF(R757="","",R757+R757*ProduktySlužby!$B$1)</f>
        <v/>
      </c>
      <c r="T757" s="74" t="str">
        <f>IF(B757="","",VLOOKUP(B757,Zákazníci!$A$2:$M$1000,11,FALSE)&amp;", "&amp;VLOOKUP(B757,Zákazníci!$A$2:$M$1000,12,FALSE)&amp;", "&amp;VLOOKUP(B757,Zákazníci!$A$2:$M$1000,13,FALSE))</f>
        <v/>
      </c>
    </row>
    <row r="758" spans="1:20" ht="12.75">
      <c r="A758" s="65">
        <v>757</v>
      </c>
      <c r="B758" s="66"/>
      <c r="C758" s="66"/>
      <c r="D758" s="66"/>
      <c r="E758" s="66"/>
      <c r="F758" s="67"/>
      <c r="G758" s="70" t="str">
        <f t="shared" ca="1" si="0"/>
        <v/>
      </c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73" t="str">
        <f>IF(H758="","",VLOOKUP(H758,ProduktySlužby!$A$4:$C$100,2,FALSE)*I758+IF(J758="",0,VLOOKUP(J758,ProduktySlužby!$A$4:$C$100,2,FALSE))*K758+IF(L758="",0,VLOOKUP(L758,ProduktySlužby!$A$4:$C$100,2,FALSE))*M758++IF(N758="",0,VLOOKUP(N758,ProduktySlužby!$A$4:$C$100,2,FALSE))*O758++IF(P758="",0,VLOOKUP(P758,ProduktySlužby!$A$4:$C$100,2,FALSE))*Q758)</f>
        <v/>
      </c>
      <c r="S758" s="73" t="str">
        <f>IF(R758="","",R758+R758*ProduktySlužby!$B$1)</f>
        <v/>
      </c>
      <c r="T758" s="74" t="str">
        <f>IF(B758="","",VLOOKUP(B758,Zákazníci!$A$2:$M$1000,11,FALSE)&amp;", "&amp;VLOOKUP(B758,Zákazníci!$A$2:$M$1000,12,FALSE)&amp;", "&amp;VLOOKUP(B758,Zákazníci!$A$2:$M$1000,13,FALSE))</f>
        <v/>
      </c>
    </row>
    <row r="759" spans="1:20" ht="12.75">
      <c r="A759" s="65">
        <v>758</v>
      </c>
      <c r="B759" s="66"/>
      <c r="C759" s="66"/>
      <c r="D759" s="66"/>
      <c r="E759" s="66"/>
      <c r="F759" s="67"/>
      <c r="G759" s="70" t="str">
        <f t="shared" ca="1" si="0"/>
        <v/>
      </c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73" t="str">
        <f>IF(H759="","",VLOOKUP(H759,ProduktySlužby!$A$4:$C$100,2,FALSE)*I759+IF(J759="",0,VLOOKUP(J759,ProduktySlužby!$A$4:$C$100,2,FALSE))*K759+IF(L759="",0,VLOOKUP(L759,ProduktySlužby!$A$4:$C$100,2,FALSE))*M759++IF(N759="",0,VLOOKUP(N759,ProduktySlužby!$A$4:$C$100,2,FALSE))*O759++IF(P759="",0,VLOOKUP(P759,ProduktySlužby!$A$4:$C$100,2,FALSE))*Q759)</f>
        <v/>
      </c>
      <c r="S759" s="73" t="str">
        <f>IF(R759="","",R759+R759*ProduktySlužby!$B$1)</f>
        <v/>
      </c>
      <c r="T759" s="74" t="str">
        <f>IF(B759="","",VLOOKUP(B759,Zákazníci!$A$2:$M$1000,11,FALSE)&amp;", "&amp;VLOOKUP(B759,Zákazníci!$A$2:$M$1000,12,FALSE)&amp;", "&amp;VLOOKUP(B759,Zákazníci!$A$2:$M$1000,13,FALSE))</f>
        <v/>
      </c>
    </row>
    <row r="760" spans="1:20" ht="12.75">
      <c r="A760" s="65">
        <v>759</v>
      </c>
      <c r="B760" s="66"/>
      <c r="C760" s="66"/>
      <c r="D760" s="66"/>
      <c r="E760" s="66"/>
      <c r="F760" s="67"/>
      <c r="G760" s="70" t="str">
        <f t="shared" ca="1" si="0"/>
        <v/>
      </c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73" t="str">
        <f>IF(H760="","",VLOOKUP(H760,ProduktySlužby!$A$4:$C$100,2,FALSE)*I760+IF(J760="",0,VLOOKUP(J760,ProduktySlužby!$A$4:$C$100,2,FALSE))*K760+IF(L760="",0,VLOOKUP(L760,ProduktySlužby!$A$4:$C$100,2,FALSE))*M760++IF(N760="",0,VLOOKUP(N760,ProduktySlužby!$A$4:$C$100,2,FALSE))*O760++IF(P760="",0,VLOOKUP(P760,ProduktySlužby!$A$4:$C$100,2,FALSE))*Q760)</f>
        <v/>
      </c>
      <c r="S760" s="73" t="str">
        <f>IF(R760="","",R760+R760*ProduktySlužby!$B$1)</f>
        <v/>
      </c>
      <c r="T760" s="74" t="str">
        <f>IF(B760="","",VLOOKUP(B760,Zákazníci!$A$2:$M$1000,11,FALSE)&amp;", "&amp;VLOOKUP(B760,Zákazníci!$A$2:$M$1000,12,FALSE)&amp;", "&amp;VLOOKUP(B760,Zákazníci!$A$2:$M$1000,13,FALSE))</f>
        <v/>
      </c>
    </row>
    <row r="761" spans="1:20" ht="12.75">
      <c r="A761" s="65">
        <v>760</v>
      </c>
      <c r="B761" s="66"/>
      <c r="C761" s="66"/>
      <c r="D761" s="66"/>
      <c r="E761" s="66"/>
      <c r="F761" s="67"/>
      <c r="G761" s="70" t="str">
        <f t="shared" ca="1" si="0"/>
        <v/>
      </c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73" t="str">
        <f>IF(H761="","",VLOOKUP(H761,ProduktySlužby!$A$4:$C$100,2,FALSE)*I761+IF(J761="",0,VLOOKUP(J761,ProduktySlužby!$A$4:$C$100,2,FALSE))*K761+IF(L761="",0,VLOOKUP(L761,ProduktySlužby!$A$4:$C$100,2,FALSE))*M761++IF(N761="",0,VLOOKUP(N761,ProduktySlužby!$A$4:$C$100,2,FALSE))*O761++IF(P761="",0,VLOOKUP(P761,ProduktySlužby!$A$4:$C$100,2,FALSE))*Q761)</f>
        <v/>
      </c>
      <c r="S761" s="73" t="str">
        <f>IF(R761="","",R761+R761*ProduktySlužby!$B$1)</f>
        <v/>
      </c>
      <c r="T761" s="74" t="str">
        <f>IF(B761="","",VLOOKUP(B761,Zákazníci!$A$2:$M$1000,11,FALSE)&amp;", "&amp;VLOOKUP(B761,Zákazníci!$A$2:$M$1000,12,FALSE)&amp;", "&amp;VLOOKUP(B761,Zákazníci!$A$2:$M$1000,13,FALSE))</f>
        <v/>
      </c>
    </row>
    <row r="762" spans="1:20" ht="12.75">
      <c r="A762" s="65">
        <v>761</v>
      </c>
      <c r="B762" s="66"/>
      <c r="C762" s="66"/>
      <c r="D762" s="66"/>
      <c r="E762" s="66"/>
      <c r="F762" s="67"/>
      <c r="G762" s="70" t="str">
        <f t="shared" ca="1" si="0"/>
        <v/>
      </c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73" t="str">
        <f>IF(H762="","",VLOOKUP(H762,ProduktySlužby!$A$4:$C$100,2,FALSE)*I762+IF(J762="",0,VLOOKUP(J762,ProduktySlužby!$A$4:$C$100,2,FALSE))*K762+IF(L762="",0,VLOOKUP(L762,ProduktySlužby!$A$4:$C$100,2,FALSE))*M762++IF(N762="",0,VLOOKUP(N762,ProduktySlužby!$A$4:$C$100,2,FALSE))*O762++IF(P762="",0,VLOOKUP(P762,ProduktySlužby!$A$4:$C$100,2,FALSE))*Q762)</f>
        <v/>
      </c>
      <c r="S762" s="73" t="str">
        <f>IF(R762="","",R762+R762*ProduktySlužby!$B$1)</f>
        <v/>
      </c>
      <c r="T762" s="74" t="str">
        <f>IF(B762="","",VLOOKUP(B762,Zákazníci!$A$2:$M$1000,11,FALSE)&amp;", "&amp;VLOOKUP(B762,Zákazníci!$A$2:$M$1000,12,FALSE)&amp;", "&amp;VLOOKUP(B762,Zákazníci!$A$2:$M$1000,13,FALSE))</f>
        <v/>
      </c>
    </row>
    <row r="763" spans="1:20" ht="12.75">
      <c r="A763" s="65">
        <v>762</v>
      </c>
      <c r="B763" s="66"/>
      <c r="C763" s="66"/>
      <c r="D763" s="66"/>
      <c r="E763" s="66"/>
      <c r="F763" s="67"/>
      <c r="G763" s="70" t="str">
        <f t="shared" ca="1" si="0"/>
        <v/>
      </c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73" t="str">
        <f>IF(H763="","",VLOOKUP(H763,ProduktySlužby!$A$4:$C$100,2,FALSE)*I763+IF(J763="",0,VLOOKUP(J763,ProduktySlužby!$A$4:$C$100,2,FALSE))*K763+IF(L763="",0,VLOOKUP(L763,ProduktySlužby!$A$4:$C$100,2,FALSE))*M763++IF(N763="",0,VLOOKUP(N763,ProduktySlužby!$A$4:$C$100,2,FALSE))*O763++IF(P763="",0,VLOOKUP(P763,ProduktySlužby!$A$4:$C$100,2,FALSE))*Q763)</f>
        <v/>
      </c>
      <c r="S763" s="73" t="str">
        <f>IF(R763="","",R763+R763*ProduktySlužby!$B$1)</f>
        <v/>
      </c>
      <c r="T763" s="74" t="str">
        <f>IF(B763="","",VLOOKUP(B763,Zákazníci!$A$2:$M$1000,11,FALSE)&amp;", "&amp;VLOOKUP(B763,Zákazníci!$A$2:$M$1000,12,FALSE)&amp;", "&amp;VLOOKUP(B763,Zákazníci!$A$2:$M$1000,13,FALSE))</f>
        <v/>
      </c>
    </row>
    <row r="764" spans="1:20" ht="12.75">
      <c r="A764" s="65">
        <v>763</v>
      </c>
      <c r="B764" s="66"/>
      <c r="C764" s="66"/>
      <c r="D764" s="66"/>
      <c r="E764" s="66"/>
      <c r="F764" s="67"/>
      <c r="G764" s="70" t="str">
        <f t="shared" ca="1" si="0"/>
        <v/>
      </c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73" t="str">
        <f>IF(H764="","",VLOOKUP(H764,ProduktySlužby!$A$4:$C$100,2,FALSE)*I764+IF(J764="",0,VLOOKUP(J764,ProduktySlužby!$A$4:$C$100,2,FALSE))*K764+IF(L764="",0,VLOOKUP(L764,ProduktySlužby!$A$4:$C$100,2,FALSE))*M764++IF(N764="",0,VLOOKUP(N764,ProduktySlužby!$A$4:$C$100,2,FALSE))*O764++IF(P764="",0,VLOOKUP(P764,ProduktySlužby!$A$4:$C$100,2,FALSE))*Q764)</f>
        <v/>
      </c>
      <c r="S764" s="73" t="str">
        <f>IF(R764="","",R764+R764*ProduktySlužby!$B$1)</f>
        <v/>
      </c>
      <c r="T764" s="74" t="str">
        <f>IF(B764="","",VLOOKUP(B764,Zákazníci!$A$2:$M$1000,11,FALSE)&amp;", "&amp;VLOOKUP(B764,Zákazníci!$A$2:$M$1000,12,FALSE)&amp;", "&amp;VLOOKUP(B764,Zákazníci!$A$2:$M$1000,13,FALSE))</f>
        <v/>
      </c>
    </row>
    <row r="765" spans="1:20" ht="12.75">
      <c r="A765" s="65">
        <v>764</v>
      </c>
      <c r="B765" s="66"/>
      <c r="C765" s="66"/>
      <c r="D765" s="66"/>
      <c r="E765" s="66"/>
      <c r="F765" s="67"/>
      <c r="G765" s="70" t="str">
        <f t="shared" ca="1" si="0"/>
        <v/>
      </c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73" t="str">
        <f>IF(H765="","",VLOOKUP(H765,ProduktySlužby!$A$4:$C$100,2,FALSE)*I765+IF(J765="",0,VLOOKUP(J765,ProduktySlužby!$A$4:$C$100,2,FALSE))*K765+IF(L765="",0,VLOOKUP(L765,ProduktySlužby!$A$4:$C$100,2,FALSE))*M765++IF(N765="",0,VLOOKUP(N765,ProduktySlužby!$A$4:$C$100,2,FALSE))*O765++IF(P765="",0,VLOOKUP(P765,ProduktySlužby!$A$4:$C$100,2,FALSE))*Q765)</f>
        <v/>
      </c>
      <c r="S765" s="73" t="str">
        <f>IF(R765="","",R765+R765*ProduktySlužby!$B$1)</f>
        <v/>
      </c>
      <c r="T765" s="74" t="str">
        <f>IF(B765="","",VLOOKUP(B765,Zákazníci!$A$2:$M$1000,11,FALSE)&amp;", "&amp;VLOOKUP(B765,Zákazníci!$A$2:$M$1000,12,FALSE)&amp;", "&amp;VLOOKUP(B765,Zákazníci!$A$2:$M$1000,13,FALSE))</f>
        <v/>
      </c>
    </row>
    <row r="766" spans="1:20" ht="12.75">
      <c r="A766" s="65">
        <v>765</v>
      </c>
      <c r="B766" s="66"/>
      <c r="C766" s="66"/>
      <c r="D766" s="66"/>
      <c r="E766" s="66"/>
      <c r="F766" s="67"/>
      <c r="G766" s="70" t="str">
        <f t="shared" ca="1" si="0"/>
        <v/>
      </c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73" t="str">
        <f>IF(H766="","",VLOOKUP(H766,ProduktySlužby!$A$4:$C$100,2,FALSE)*I766+IF(J766="",0,VLOOKUP(J766,ProduktySlužby!$A$4:$C$100,2,FALSE))*K766+IF(L766="",0,VLOOKUP(L766,ProduktySlužby!$A$4:$C$100,2,FALSE))*M766++IF(N766="",0,VLOOKUP(N766,ProduktySlužby!$A$4:$C$100,2,FALSE))*O766++IF(P766="",0,VLOOKUP(P766,ProduktySlužby!$A$4:$C$100,2,FALSE))*Q766)</f>
        <v/>
      </c>
      <c r="S766" s="73" t="str">
        <f>IF(R766="","",R766+R766*ProduktySlužby!$B$1)</f>
        <v/>
      </c>
      <c r="T766" s="74" t="str">
        <f>IF(B766="","",VLOOKUP(B766,Zákazníci!$A$2:$M$1000,11,FALSE)&amp;", "&amp;VLOOKUP(B766,Zákazníci!$A$2:$M$1000,12,FALSE)&amp;", "&amp;VLOOKUP(B766,Zákazníci!$A$2:$M$1000,13,FALSE))</f>
        <v/>
      </c>
    </row>
    <row r="767" spans="1:20" ht="12.75">
      <c r="A767" s="65">
        <v>766</v>
      </c>
      <c r="B767" s="66"/>
      <c r="C767" s="66"/>
      <c r="D767" s="66"/>
      <c r="E767" s="66"/>
      <c r="F767" s="67"/>
      <c r="G767" s="70" t="str">
        <f t="shared" ca="1" si="0"/>
        <v/>
      </c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73" t="str">
        <f>IF(H767="","",VLOOKUP(H767,ProduktySlužby!$A$4:$C$100,2,FALSE)*I767+IF(J767="",0,VLOOKUP(J767,ProduktySlužby!$A$4:$C$100,2,FALSE))*K767+IF(L767="",0,VLOOKUP(L767,ProduktySlužby!$A$4:$C$100,2,FALSE))*M767++IF(N767="",0,VLOOKUP(N767,ProduktySlužby!$A$4:$C$100,2,FALSE))*O767++IF(P767="",0,VLOOKUP(P767,ProduktySlužby!$A$4:$C$100,2,FALSE))*Q767)</f>
        <v/>
      </c>
      <c r="S767" s="73" t="str">
        <f>IF(R767="","",R767+R767*ProduktySlužby!$B$1)</f>
        <v/>
      </c>
      <c r="T767" s="74" t="str">
        <f>IF(B767="","",VLOOKUP(B767,Zákazníci!$A$2:$M$1000,11,FALSE)&amp;", "&amp;VLOOKUP(B767,Zákazníci!$A$2:$M$1000,12,FALSE)&amp;", "&amp;VLOOKUP(B767,Zákazníci!$A$2:$M$1000,13,FALSE))</f>
        <v/>
      </c>
    </row>
    <row r="768" spans="1:20" ht="12.75">
      <c r="A768" s="65">
        <v>767</v>
      </c>
      <c r="B768" s="66"/>
      <c r="C768" s="66"/>
      <c r="D768" s="66"/>
      <c r="E768" s="66"/>
      <c r="F768" s="67"/>
      <c r="G768" s="70" t="str">
        <f t="shared" ca="1" si="0"/>
        <v/>
      </c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73" t="str">
        <f>IF(H768="","",VLOOKUP(H768,ProduktySlužby!$A$4:$C$100,2,FALSE)*I768+IF(J768="",0,VLOOKUP(J768,ProduktySlužby!$A$4:$C$100,2,FALSE))*K768+IF(L768="",0,VLOOKUP(L768,ProduktySlužby!$A$4:$C$100,2,FALSE))*M768++IF(N768="",0,VLOOKUP(N768,ProduktySlužby!$A$4:$C$100,2,FALSE))*O768++IF(P768="",0,VLOOKUP(P768,ProduktySlužby!$A$4:$C$100,2,FALSE))*Q768)</f>
        <v/>
      </c>
      <c r="S768" s="73" t="str">
        <f>IF(R768="","",R768+R768*ProduktySlužby!$B$1)</f>
        <v/>
      </c>
      <c r="T768" s="74" t="str">
        <f>IF(B768="","",VLOOKUP(B768,Zákazníci!$A$2:$M$1000,11,FALSE)&amp;", "&amp;VLOOKUP(B768,Zákazníci!$A$2:$M$1000,12,FALSE)&amp;", "&amp;VLOOKUP(B768,Zákazníci!$A$2:$M$1000,13,FALSE))</f>
        <v/>
      </c>
    </row>
    <row r="769" spans="1:20" ht="12.75">
      <c r="A769" s="65">
        <v>768</v>
      </c>
      <c r="B769" s="66"/>
      <c r="C769" s="66"/>
      <c r="D769" s="66"/>
      <c r="E769" s="66"/>
      <c r="F769" s="67"/>
      <c r="G769" s="70" t="str">
        <f t="shared" ca="1" si="0"/>
        <v/>
      </c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73" t="str">
        <f>IF(H769="","",VLOOKUP(H769,ProduktySlužby!$A$4:$C$100,2,FALSE)*I769+IF(J769="",0,VLOOKUP(J769,ProduktySlužby!$A$4:$C$100,2,FALSE))*K769+IF(L769="",0,VLOOKUP(L769,ProduktySlužby!$A$4:$C$100,2,FALSE))*M769++IF(N769="",0,VLOOKUP(N769,ProduktySlužby!$A$4:$C$100,2,FALSE))*O769++IF(P769="",0,VLOOKUP(P769,ProduktySlužby!$A$4:$C$100,2,FALSE))*Q769)</f>
        <v/>
      </c>
      <c r="S769" s="73" t="str">
        <f>IF(R769="","",R769+R769*ProduktySlužby!$B$1)</f>
        <v/>
      </c>
      <c r="T769" s="74" t="str">
        <f>IF(B769="","",VLOOKUP(B769,Zákazníci!$A$2:$M$1000,11,FALSE)&amp;", "&amp;VLOOKUP(B769,Zákazníci!$A$2:$M$1000,12,FALSE)&amp;", "&amp;VLOOKUP(B769,Zákazníci!$A$2:$M$1000,13,FALSE))</f>
        <v/>
      </c>
    </row>
    <row r="770" spans="1:20" ht="12.75">
      <c r="A770" s="65">
        <v>769</v>
      </c>
      <c r="B770" s="66"/>
      <c r="C770" s="66"/>
      <c r="D770" s="66"/>
      <c r="E770" s="66"/>
      <c r="F770" s="67"/>
      <c r="G770" s="70" t="str">
        <f t="shared" ca="1" si="0"/>
        <v/>
      </c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73" t="str">
        <f>IF(H770="","",VLOOKUP(H770,ProduktySlužby!$A$4:$C$100,2,FALSE)*I770+IF(J770="",0,VLOOKUP(J770,ProduktySlužby!$A$4:$C$100,2,FALSE))*K770+IF(L770="",0,VLOOKUP(L770,ProduktySlužby!$A$4:$C$100,2,FALSE))*M770++IF(N770="",0,VLOOKUP(N770,ProduktySlužby!$A$4:$C$100,2,FALSE))*O770++IF(P770="",0,VLOOKUP(P770,ProduktySlužby!$A$4:$C$100,2,FALSE))*Q770)</f>
        <v/>
      </c>
      <c r="S770" s="73" t="str">
        <f>IF(R770="","",R770+R770*ProduktySlužby!$B$1)</f>
        <v/>
      </c>
      <c r="T770" s="74" t="str">
        <f>IF(B770="","",VLOOKUP(B770,Zákazníci!$A$2:$M$1000,11,FALSE)&amp;", "&amp;VLOOKUP(B770,Zákazníci!$A$2:$M$1000,12,FALSE)&amp;", "&amp;VLOOKUP(B770,Zákazníci!$A$2:$M$1000,13,FALSE))</f>
        <v/>
      </c>
    </row>
    <row r="771" spans="1:20" ht="12.75">
      <c r="A771" s="65">
        <v>770</v>
      </c>
      <c r="B771" s="66"/>
      <c r="C771" s="66"/>
      <c r="D771" s="66"/>
      <c r="E771" s="66"/>
      <c r="F771" s="67"/>
      <c r="G771" s="70" t="str">
        <f t="shared" ca="1" si="0"/>
        <v/>
      </c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73" t="str">
        <f>IF(H771="","",VLOOKUP(H771,ProduktySlužby!$A$4:$C$100,2,FALSE)*I771+IF(J771="",0,VLOOKUP(J771,ProduktySlužby!$A$4:$C$100,2,FALSE))*K771+IF(L771="",0,VLOOKUP(L771,ProduktySlužby!$A$4:$C$100,2,FALSE))*M771++IF(N771="",0,VLOOKUP(N771,ProduktySlužby!$A$4:$C$100,2,FALSE))*O771++IF(P771="",0,VLOOKUP(P771,ProduktySlužby!$A$4:$C$100,2,FALSE))*Q771)</f>
        <v/>
      </c>
      <c r="S771" s="73" t="str">
        <f>IF(R771="","",R771+R771*ProduktySlužby!$B$1)</f>
        <v/>
      </c>
      <c r="T771" s="74" t="str">
        <f>IF(B771="","",VLOOKUP(B771,Zákazníci!$A$2:$M$1000,11,FALSE)&amp;", "&amp;VLOOKUP(B771,Zákazníci!$A$2:$M$1000,12,FALSE)&amp;", "&amp;VLOOKUP(B771,Zákazníci!$A$2:$M$1000,13,FALSE))</f>
        <v/>
      </c>
    </row>
    <row r="772" spans="1:20" ht="12.75">
      <c r="A772" s="65">
        <v>771</v>
      </c>
      <c r="B772" s="66"/>
      <c r="C772" s="66"/>
      <c r="D772" s="66"/>
      <c r="E772" s="66"/>
      <c r="F772" s="67"/>
      <c r="G772" s="70" t="str">
        <f t="shared" ca="1" si="0"/>
        <v/>
      </c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73" t="str">
        <f>IF(H772="","",VLOOKUP(H772,ProduktySlužby!$A$4:$C$100,2,FALSE)*I772+IF(J772="",0,VLOOKUP(J772,ProduktySlužby!$A$4:$C$100,2,FALSE))*K772+IF(L772="",0,VLOOKUP(L772,ProduktySlužby!$A$4:$C$100,2,FALSE))*M772++IF(N772="",0,VLOOKUP(N772,ProduktySlužby!$A$4:$C$100,2,FALSE))*O772++IF(P772="",0,VLOOKUP(P772,ProduktySlužby!$A$4:$C$100,2,FALSE))*Q772)</f>
        <v/>
      </c>
      <c r="S772" s="73" t="str">
        <f>IF(R772="","",R772+R772*ProduktySlužby!$B$1)</f>
        <v/>
      </c>
      <c r="T772" s="74" t="str">
        <f>IF(B772="","",VLOOKUP(B772,Zákazníci!$A$2:$M$1000,11,FALSE)&amp;", "&amp;VLOOKUP(B772,Zákazníci!$A$2:$M$1000,12,FALSE)&amp;", "&amp;VLOOKUP(B772,Zákazníci!$A$2:$M$1000,13,FALSE))</f>
        <v/>
      </c>
    </row>
    <row r="773" spans="1:20" ht="12.75">
      <c r="A773" s="65">
        <v>772</v>
      </c>
      <c r="B773" s="66"/>
      <c r="C773" s="66"/>
      <c r="D773" s="66"/>
      <c r="E773" s="66"/>
      <c r="F773" s="67"/>
      <c r="G773" s="70" t="str">
        <f t="shared" ca="1" si="0"/>
        <v/>
      </c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73" t="str">
        <f>IF(H773="","",VLOOKUP(H773,ProduktySlužby!$A$4:$C$100,2,FALSE)*I773+IF(J773="",0,VLOOKUP(J773,ProduktySlužby!$A$4:$C$100,2,FALSE))*K773+IF(L773="",0,VLOOKUP(L773,ProduktySlužby!$A$4:$C$100,2,FALSE))*M773++IF(N773="",0,VLOOKUP(N773,ProduktySlužby!$A$4:$C$100,2,FALSE))*O773++IF(P773="",0,VLOOKUP(P773,ProduktySlužby!$A$4:$C$100,2,FALSE))*Q773)</f>
        <v/>
      </c>
      <c r="S773" s="73" t="str">
        <f>IF(R773="","",R773+R773*ProduktySlužby!$B$1)</f>
        <v/>
      </c>
      <c r="T773" s="74" t="str">
        <f>IF(B773="","",VLOOKUP(B773,Zákazníci!$A$2:$M$1000,11,FALSE)&amp;", "&amp;VLOOKUP(B773,Zákazníci!$A$2:$M$1000,12,FALSE)&amp;", "&amp;VLOOKUP(B773,Zákazníci!$A$2:$M$1000,13,FALSE))</f>
        <v/>
      </c>
    </row>
    <row r="774" spans="1:20" ht="12.75">
      <c r="A774" s="65">
        <v>773</v>
      </c>
      <c r="B774" s="66"/>
      <c r="C774" s="66"/>
      <c r="D774" s="66"/>
      <c r="E774" s="66"/>
      <c r="F774" s="67"/>
      <c r="G774" s="70" t="str">
        <f t="shared" ca="1" si="0"/>
        <v/>
      </c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73" t="str">
        <f>IF(H774="","",VLOOKUP(H774,ProduktySlužby!$A$4:$C$100,2,FALSE)*I774+IF(J774="",0,VLOOKUP(J774,ProduktySlužby!$A$4:$C$100,2,FALSE))*K774+IF(L774="",0,VLOOKUP(L774,ProduktySlužby!$A$4:$C$100,2,FALSE))*M774++IF(N774="",0,VLOOKUP(N774,ProduktySlužby!$A$4:$C$100,2,FALSE))*O774++IF(P774="",0,VLOOKUP(P774,ProduktySlužby!$A$4:$C$100,2,FALSE))*Q774)</f>
        <v/>
      </c>
      <c r="S774" s="73" t="str">
        <f>IF(R774="","",R774+R774*ProduktySlužby!$B$1)</f>
        <v/>
      </c>
      <c r="T774" s="74" t="str">
        <f>IF(B774="","",VLOOKUP(B774,Zákazníci!$A$2:$M$1000,11,FALSE)&amp;", "&amp;VLOOKUP(B774,Zákazníci!$A$2:$M$1000,12,FALSE)&amp;", "&amp;VLOOKUP(B774,Zákazníci!$A$2:$M$1000,13,FALSE))</f>
        <v/>
      </c>
    </row>
    <row r="775" spans="1:20" ht="12.75">
      <c r="A775" s="65">
        <v>774</v>
      </c>
      <c r="B775" s="66"/>
      <c r="C775" s="66"/>
      <c r="D775" s="66"/>
      <c r="E775" s="66"/>
      <c r="F775" s="67"/>
      <c r="G775" s="70" t="str">
        <f t="shared" ca="1" si="0"/>
        <v/>
      </c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73" t="str">
        <f>IF(H775="","",VLOOKUP(H775,ProduktySlužby!$A$4:$C$100,2,FALSE)*I775+IF(J775="",0,VLOOKUP(J775,ProduktySlužby!$A$4:$C$100,2,FALSE))*K775+IF(L775="",0,VLOOKUP(L775,ProduktySlužby!$A$4:$C$100,2,FALSE))*M775++IF(N775="",0,VLOOKUP(N775,ProduktySlužby!$A$4:$C$100,2,FALSE))*O775++IF(P775="",0,VLOOKUP(P775,ProduktySlužby!$A$4:$C$100,2,FALSE))*Q775)</f>
        <v/>
      </c>
      <c r="S775" s="73" t="str">
        <f>IF(R775="","",R775+R775*ProduktySlužby!$B$1)</f>
        <v/>
      </c>
      <c r="T775" s="74" t="str">
        <f>IF(B775="","",VLOOKUP(B775,Zákazníci!$A$2:$M$1000,11,FALSE)&amp;", "&amp;VLOOKUP(B775,Zákazníci!$A$2:$M$1000,12,FALSE)&amp;", "&amp;VLOOKUP(B775,Zákazníci!$A$2:$M$1000,13,FALSE))</f>
        <v/>
      </c>
    </row>
    <row r="776" spans="1:20" ht="12.75">
      <c r="A776" s="65">
        <v>775</v>
      </c>
      <c r="B776" s="66"/>
      <c r="C776" s="66"/>
      <c r="D776" s="66"/>
      <c r="E776" s="66"/>
      <c r="F776" s="67"/>
      <c r="G776" s="70" t="str">
        <f t="shared" ca="1" si="0"/>
        <v/>
      </c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73" t="str">
        <f>IF(H776="","",VLOOKUP(H776,ProduktySlužby!$A$4:$C$100,2,FALSE)*I776+IF(J776="",0,VLOOKUP(J776,ProduktySlužby!$A$4:$C$100,2,FALSE))*K776+IF(L776="",0,VLOOKUP(L776,ProduktySlužby!$A$4:$C$100,2,FALSE))*M776++IF(N776="",0,VLOOKUP(N776,ProduktySlužby!$A$4:$C$100,2,FALSE))*O776++IF(P776="",0,VLOOKUP(P776,ProduktySlužby!$A$4:$C$100,2,FALSE))*Q776)</f>
        <v/>
      </c>
      <c r="S776" s="73" t="str">
        <f>IF(R776="","",R776+R776*ProduktySlužby!$B$1)</f>
        <v/>
      </c>
      <c r="T776" s="74" t="str">
        <f>IF(B776="","",VLOOKUP(B776,Zákazníci!$A$2:$M$1000,11,FALSE)&amp;", "&amp;VLOOKUP(B776,Zákazníci!$A$2:$M$1000,12,FALSE)&amp;", "&amp;VLOOKUP(B776,Zákazníci!$A$2:$M$1000,13,FALSE))</f>
        <v/>
      </c>
    </row>
    <row r="777" spans="1:20" ht="12.75">
      <c r="A777" s="65">
        <v>776</v>
      </c>
      <c r="B777" s="66"/>
      <c r="C777" s="66"/>
      <c r="D777" s="66"/>
      <c r="E777" s="66"/>
      <c r="F777" s="67"/>
      <c r="G777" s="70" t="str">
        <f t="shared" ca="1" si="0"/>
        <v/>
      </c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73" t="str">
        <f>IF(H777="","",VLOOKUP(H777,ProduktySlužby!$A$4:$C$100,2,FALSE)*I777+IF(J777="",0,VLOOKUP(J777,ProduktySlužby!$A$4:$C$100,2,FALSE))*K777+IF(L777="",0,VLOOKUP(L777,ProduktySlužby!$A$4:$C$100,2,FALSE))*M777++IF(N777="",0,VLOOKUP(N777,ProduktySlužby!$A$4:$C$100,2,FALSE))*O777++IF(P777="",0,VLOOKUP(P777,ProduktySlužby!$A$4:$C$100,2,FALSE))*Q777)</f>
        <v/>
      </c>
      <c r="S777" s="73" t="str">
        <f>IF(R777="","",R777+R777*ProduktySlužby!$B$1)</f>
        <v/>
      </c>
      <c r="T777" s="74" t="str">
        <f>IF(B777="","",VLOOKUP(B777,Zákazníci!$A$2:$M$1000,11,FALSE)&amp;", "&amp;VLOOKUP(B777,Zákazníci!$A$2:$M$1000,12,FALSE)&amp;", "&amp;VLOOKUP(B777,Zákazníci!$A$2:$M$1000,13,FALSE))</f>
        <v/>
      </c>
    </row>
    <row r="778" spans="1:20" ht="12.75">
      <c r="A778" s="65">
        <v>777</v>
      </c>
      <c r="B778" s="66"/>
      <c r="C778" s="66"/>
      <c r="D778" s="66"/>
      <c r="E778" s="66"/>
      <c r="F778" s="67"/>
      <c r="G778" s="70" t="str">
        <f t="shared" ca="1" si="0"/>
        <v/>
      </c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73" t="str">
        <f>IF(H778="","",VLOOKUP(H778,ProduktySlužby!$A$4:$C$100,2,FALSE)*I778+IF(J778="",0,VLOOKUP(J778,ProduktySlužby!$A$4:$C$100,2,FALSE))*K778+IF(L778="",0,VLOOKUP(L778,ProduktySlužby!$A$4:$C$100,2,FALSE))*M778++IF(N778="",0,VLOOKUP(N778,ProduktySlužby!$A$4:$C$100,2,FALSE))*O778++IF(P778="",0,VLOOKUP(P778,ProduktySlužby!$A$4:$C$100,2,FALSE))*Q778)</f>
        <v/>
      </c>
      <c r="S778" s="73" t="str">
        <f>IF(R778="","",R778+R778*ProduktySlužby!$B$1)</f>
        <v/>
      </c>
      <c r="T778" s="74" t="str">
        <f>IF(B778="","",VLOOKUP(B778,Zákazníci!$A$2:$M$1000,11,FALSE)&amp;", "&amp;VLOOKUP(B778,Zákazníci!$A$2:$M$1000,12,FALSE)&amp;", "&amp;VLOOKUP(B778,Zákazníci!$A$2:$M$1000,13,FALSE))</f>
        <v/>
      </c>
    </row>
    <row r="779" spans="1:20" ht="12.75">
      <c r="A779" s="65">
        <v>778</v>
      </c>
      <c r="B779" s="66"/>
      <c r="C779" s="66"/>
      <c r="D779" s="66"/>
      <c r="E779" s="66"/>
      <c r="F779" s="67"/>
      <c r="G779" s="70" t="str">
        <f t="shared" ca="1" si="0"/>
        <v/>
      </c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73" t="str">
        <f>IF(H779="","",VLOOKUP(H779,ProduktySlužby!$A$4:$C$100,2,FALSE)*I779+IF(J779="",0,VLOOKUP(J779,ProduktySlužby!$A$4:$C$100,2,FALSE))*K779+IF(L779="",0,VLOOKUP(L779,ProduktySlužby!$A$4:$C$100,2,FALSE))*M779++IF(N779="",0,VLOOKUP(N779,ProduktySlužby!$A$4:$C$100,2,FALSE))*O779++IF(P779="",0,VLOOKUP(P779,ProduktySlužby!$A$4:$C$100,2,FALSE))*Q779)</f>
        <v/>
      </c>
      <c r="S779" s="73" t="str">
        <f>IF(R779="","",R779+R779*ProduktySlužby!$B$1)</f>
        <v/>
      </c>
      <c r="T779" s="74" t="str">
        <f>IF(B779="","",VLOOKUP(B779,Zákazníci!$A$2:$M$1000,11,FALSE)&amp;", "&amp;VLOOKUP(B779,Zákazníci!$A$2:$M$1000,12,FALSE)&amp;", "&amp;VLOOKUP(B779,Zákazníci!$A$2:$M$1000,13,FALSE))</f>
        <v/>
      </c>
    </row>
    <row r="780" spans="1:20" ht="12.75">
      <c r="A780" s="65">
        <v>779</v>
      </c>
      <c r="B780" s="66"/>
      <c r="C780" s="66"/>
      <c r="D780" s="66"/>
      <c r="E780" s="66"/>
      <c r="F780" s="67"/>
      <c r="G780" s="70" t="str">
        <f t="shared" ca="1" si="0"/>
        <v/>
      </c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73" t="str">
        <f>IF(H780="","",VLOOKUP(H780,ProduktySlužby!$A$4:$C$100,2,FALSE)*I780+IF(J780="",0,VLOOKUP(J780,ProduktySlužby!$A$4:$C$100,2,FALSE))*K780+IF(L780="",0,VLOOKUP(L780,ProduktySlužby!$A$4:$C$100,2,FALSE))*M780++IF(N780="",0,VLOOKUP(N780,ProduktySlužby!$A$4:$C$100,2,FALSE))*O780++IF(P780="",0,VLOOKUP(P780,ProduktySlužby!$A$4:$C$100,2,FALSE))*Q780)</f>
        <v/>
      </c>
      <c r="S780" s="73" t="str">
        <f>IF(R780="","",R780+R780*ProduktySlužby!$B$1)</f>
        <v/>
      </c>
      <c r="T780" s="74" t="str">
        <f>IF(B780="","",VLOOKUP(B780,Zákazníci!$A$2:$M$1000,11,FALSE)&amp;", "&amp;VLOOKUP(B780,Zákazníci!$A$2:$M$1000,12,FALSE)&amp;", "&amp;VLOOKUP(B780,Zákazníci!$A$2:$M$1000,13,FALSE))</f>
        <v/>
      </c>
    </row>
    <row r="781" spans="1:20" ht="12.75">
      <c r="A781" s="65">
        <v>780</v>
      </c>
      <c r="B781" s="66"/>
      <c r="C781" s="66"/>
      <c r="D781" s="66"/>
      <c r="E781" s="66"/>
      <c r="F781" s="67"/>
      <c r="G781" s="70" t="str">
        <f t="shared" ca="1" si="0"/>
        <v/>
      </c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73" t="str">
        <f>IF(H781="","",VLOOKUP(H781,ProduktySlužby!$A$4:$C$100,2,FALSE)*I781+IF(J781="",0,VLOOKUP(J781,ProduktySlužby!$A$4:$C$100,2,FALSE))*K781+IF(L781="",0,VLOOKUP(L781,ProduktySlužby!$A$4:$C$100,2,FALSE))*M781++IF(N781="",0,VLOOKUP(N781,ProduktySlužby!$A$4:$C$100,2,FALSE))*O781++IF(P781="",0,VLOOKUP(P781,ProduktySlužby!$A$4:$C$100,2,FALSE))*Q781)</f>
        <v/>
      </c>
      <c r="S781" s="73" t="str">
        <f>IF(R781="","",R781+R781*ProduktySlužby!$B$1)</f>
        <v/>
      </c>
      <c r="T781" s="74" t="str">
        <f>IF(B781="","",VLOOKUP(B781,Zákazníci!$A$2:$M$1000,11,FALSE)&amp;", "&amp;VLOOKUP(B781,Zákazníci!$A$2:$M$1000,12,FALSE)&amp;", "&amp;VLOOKUP(B781,Zákazníci!$A$2:$M$1000,13,FALSE))</f>
        <v/>
      </c>
    </row>
    <row r="782" spans="1:20" ht="12.75">
      <c r="A782" s="65">
        <v>781</v>
      </c>
      <c r="B782" s="66"/>
      <c r="C782" s="66"/>
      <c r="D782" s="66"/>
      <c r="E782" s="66"/>
      <c r="F782" s="67"/>
      <c r="G782" s="70" t="str">
        <f t="shared" ca="1" si="0"/>
        <v/>
      </c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73" t="str">
        <f>IF(H782="","",VLOOKUP(H782,ProduktySlužby!$A$4:$C$100,2,FALSE)*I782+IF(J782="",0,VLOOKUP(J782,ProduktySlužby!$A$4:$C$100,2,FALSE))*K782+IF(L782="",0,VLOOKUP(L782,ProduktySlužby!$A$4:$C$100,2,FALSE))*M782++IF(N782="",0,VLOOKUP(N782,ProduktySlužby!$A$4:$C$100,2,FALSE))*O782++IF(P782="",0,VLOOKUP(P782,ProduktySlužby!$A$4:$C$100,2,FALSE))*Q782)</f>
        <v/>
      </c>
      <c r="S782" s="73" t="str">
        <f>IF(R782="","",R782+R782*ProduktySlužby!$B$1)</f>
        <v/>
      </c>
      <c r="T782" s="74" t="str">
        <f>IF(B782="","",VLOOKUP(B782,Zákazníci!$A$2:$M$1000,11,FALSE)&amp;", "&amp;VLOOKUP(B782,Zákazníci!$A$2:$M$1000,12,FALSE)&amp;", "&amp;VLOOKUP(B782,Zákazníci!$A$2:$M$1000,13,FALSE))</f>
        <v/>
      </c>
    </row>
    <row r="783" spans="1:20" ht="12.75">
      <c r="A783" s="65">
        <v>782</v>
      </c>
      <c r="B783" s="66"/>
      <c r="C783" s="66"/>
      <c r="D783" s="66"/>
      <c r="E783" s="66"/>
      <c r="F783" s="67"/>
      <c r="G783" s="70" t="str">
        <f t="shared" ca="1" si="0"/>
        <v/>
      </c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73" t="str">
        <f>IF(H783="","",VLOOKUP(H783,ProduktySlužby!$A$4:$C$100,2,FALSE)*I783+IF(J783="",0,VLOOKUP(J783,ProduktySlužby!$A$4:$C$100,2,FALSE))*K783+IF(L783="",0,VLOOKUP(L783,ProduktySlužby!$A$4:$C$100,2,FALSE))*M783++IF(N783="",0,VLOOKUP(N783,ProduktySlužby!$A$4:$C$100,2,FALSE))*O783++IF(P783="",0,VLOOKUP(P783,ProduktySlužby!$A$4:$C$100,2,FALSE))*Q783)</f>
        <v/>
      </c>
      <c r="S783" s="73" t="str">
        <f>IF(R783="","",R783+R783*ProduktySlužby!$B$1)</f>
        <v/>
      </c>
      <c r="T783" s="74" t="str">
        <f>IF(B783="","",VLOOKUP(B783,Zákazníci!$A$2:$M$1000,11,FALSE)&amp;", "&amp;VLOOKUP(B783,Zákazníci!$A$2:$M$1000,12,FALSE)&amp;", "&amp;VLOOKUP(B783,Zákazníci!$A$2:$M$1000,13,FALSE))</f>
        <v/>
      </c>
    </row>
    <row r="784" spans="1:20" ht="12.75">
      <c r="A784" s="65">
        <v>783</v>
      </c>
      <c r="B784" s="66"/>
      <c r="C784" s="66"/>
      <c r="D784" s="66"/>
      <c r="E784" s="66"/>
      <c r="F784" s="67"/>
      <c r="G784" s="70" t="str">
        <f t="shared" ca="1" si="0"/>
        <v/>
      </c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73" t="str">
        <f>IF(H784="","",VLOOKUP(H784,ProduktySlužby!$A$4:$C$100,2,FALSE)*I784+IF(J784="",0,VLOOKUP(J784,ProduktySlužby!$A$4:$C$100,2,FALSE))*K784+IF(L784="",0,VLOOKUP(L784,ProduktySlužby!$A$4:$C$100,2,FALSE))*M784++IF(N784="",0,VLOOKUP(N784,ProduktySlužby!$A$4:$C$100,2,FALSE))*O784++IF(P784="",0,VLOOKUP(P784,ProduktySlužby!$A$4:$C$100,2,FALSE))*Q784)</f>
        <v/>
      </c>
      <c r="S784" s="73" t="str">
        <f>IF(R784="","",R784+R784*ProduktySlužby!$B$1)</f>
        <v/>
      </c>
      <c r="T784" s="74" t="str">
        <f>IF(B784="","",VLOOKUP(B784,Zákazníci!$A$2:$M$1000,11,FALSE)&amp;", "&amp;VLOOKUP(B784,Zákazníci!$A$2:$M$1000,12,FALSE)&amp;", "&amp;VLOOKUP(B784,Zákazníci!$A$2:$M$1000,13,FALSE))</f>
        <v/>
      </c>
    </row>
    <row r="785" spans="1:20" ht="12.75">
      <c r="A785" s="65">
        <v>784</v>
      </c>
      <c r="B785" s="66"/>
      <c r="C785" s="66"/>
      <c r="D785" s="66"/>
      <c r="E785" s="66"/>
      <c r="F785" s="67"/>
      <c r="G785" s="70" t="str">
        <f t="shared" ca="1" si="0"/>
        <v/>
      </c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73" t="str">
        <f>IF(H785="","",VLOOKUP(H785,ProduktySlužby!$A$4:$C$100,2,FALSE)*I785+IF(J785="",0,VLOOKUP(J785,ProduktySlužby!$A$4:$C$100,2,FALSE))*K785+IF(L785="",0,VLOOKUP(L785,ProduktySlužby!$A$4:$C$100,2,FALSE))*M785++IF(N785="",0,VLOOKUP(N785,ProduktySlužby!$A$4:$C$100,2,FALSE))*O785++IF(P785="",0,VLOOKUP(P785,ProduktySlužby!$A$4:$C$100,2,FALSE))*Q785)</f>
        <v/>
      </c>
      <c r="S785" s="73" t="str">
        <f>IF(R785="","",R785+R785*ProduktySlužby!$B$1)</f>
        <v/>
      </c>
      <c r="T785" s="74" t="str">
        <f>IF(B785="","",VLOOKUP(B785,Zákazníci!$A$2:$M$1000,11,FALSE)&amp;", "&amp;VLOOKUP(B785,Zákazníci!$A$2:$M$1000,12,FALSE)&amp;", "&amp;VLOOKUP(B785,Zákazníci!$A$2:$M$1000,13,FALSE))</f>
        <v/>
      </c>
    </row>
    <row r="786" spans="1:20" ht="12.75">
      <c r="A786" s="65">
        <v>785</v>
      </c>
      <c r="B786" s="66"/>
      <c r="C786" s="66"/>
      <c r="D786" s="66"/>
      <c r="E786" s="66"/>
      <c r="F786" s="67"/>
      <c r="G786" s="70" t="str">
        <f t="shared" ca="1" si="0"/>
        <v/>
      </c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73" t="str">
        <f>IF(H786="","",VLOOKUP(H786,ProduktySlužby!$A$4:$C$100,2,FALSE)*I786+IF(J786="",0,VLOOKUP(J786,ProduktySlužby!$A$4:$C$100,2,FALSE))*K786+IF(L786="",0,VLOOKUP(L786,ProduktySlužby!$A$4:$C$100,2,FALSE))*M786++IF(N786="",0,VLOOKUP(N786,ProduktySlužby!$A$4:$C$100,2,FALSE))*O786++IF(P786="",0,VLOOKUP(P786,ProduktySlužby!$A$4:$C$100,2,FALSE))*Q786)</f>
        <v/>
      </c>
      <c r="S786" s="73" t="str">
        <f>IF(R786="","",R786+R786*ProduktySlužby!$B$1)</f>
        <v/>
      </c>
      <c r="T786" s="74" t="str">
        <f>IF(B786="","",VLOOKUP(B786,Zákazníci!$A$2:$M$1000,11,FALSE)&amp;", "&amp;VLOOKUP(B786,Zákazníci!$A$2:$M$1000,12,FALSE)&amp;", "&amp;VLOOKUP(B786,Zákazníci!$A$2:$M$1000,13,FALSE))</f>
        <v/>
      </c>
    </row>
    <row r="787" spans="1:20" ht="12.75">
      <c r="A787" s="65">
        <v>786</v>
      </c>
      <c r="B787" s="66"/>
      <c r="C787" s="66"/>
      <c r="D787" s="66"/>
      <c r="E787" s="66"/>
      <c r="F787" s="67"/>
      <c r="G787" s="70" t="str">
        <f t="shared" ca="1" si="0"/>
        <v/>
      </c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73" t="str">
        <f>IF(H787="","",VLOOKUP(H787,ProduktySlužby!$A$4:$C$100,2,FALSE)*I787+IF(J787="",0,VLOOKUP(J787,ProduktySlužby!$A$4:$C$100,2,FALSE))*K787+IF(L787="",0,VLOOKUP(L787,ProduktySlužby!$A$4:$C$100,2,FALSE))*M787++IF(N787="",0,VLOOKUP(N787,ProduktySlužby!$A$4:$C$100,2,FALSE))*O787++IF(P787="",0,VLOOKUP(P787,ProduktySlužby!$A$4:$C$100,2,FALSE))*Q787)</f>
        <v/>
      </c>
      <c r="S787" s="73" t="str">
        <f>IF(R787="","",R787+R787*ProduktySlužby!$B$1)</f>
        <v/>
      </c>
      <c r="T787" s="74" t="str">
        <f>IF(B787="","",VLOOKUP(B787,Zákazníci!$A$2:$M$1000,11,FALSE)&amp;", "&amp;VLOOKUP(B787,Zákazníci!$A$2:$M$1000,12,FALSE)&amp;", "&amp;VLOOKUP(B787,Zákazníci!$A$2:$M$1000,13,FALSE))</f>
        <v/>
      </c>
    </row>
    <row r="788" spans="1:20" ht="12.75">
      <c r="A788" s="65">
        <v>787</v>
      </c>
      <c r="B788" s="66"/>
      <c r="C788" s="66"/>
      <c r="D788" s="66"/>
      <c r="E788" s="66"/>
      <c r="F788" s="67"/>
      <c r="G788" s="70" t="str">
        <f t="shared" ca="1" si="0"/>
        <v/>
      </c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73" t="str">
        <f>IF(H788="","",VLOOKUP(H788,ProduktySlužby!$A$4:$C$100,2,FALSE)*I788+IF(J788="",0,VLOOKUP(J788,ProduktySlužby!$A$4:$C$100,2,FALSE))*K788+IF(L788="",0,VLOOKUP(L788,ProduktySlužby!$A$4:$C$100,2,FALSE))*M788++IF(N788="",0,VLOOKUP(N788,ProduktySlužby!$A$4:$C$100,2,FALSE))*O788++IF(P788="",0,VLOOKUP(P788,ProduktySlužby!$A$4:$C$100,2,FALSE))*Q788)</f>
        <v/>
      </c>
      <c r="S788" s="73" t="str">
        <f>IF(R788="","",R788+R788*ProduktySlužby!$B$1)</f>
        <v/>
      </c>
      <c r="T788" s="74" t="str">
        <f>IF(B788="","",VLOOKUP(B788,Zákazníci!$A$2:$M$1000,11,FALSE)&amp;", "&amp;VLOOKUP(B788,Zákazníci!$A$2:$M$1000,12,FALSE)&amp;", "&amp;VLOOKUP(B788,Zákazníci!$A$2:$M$1000,13,FALSE))</f>
        <v/>
      </c>
    </row>
    <row r="789" spans="1:20" ht="12.75">
      <c r="A789" s="65">
        <v>788</v>
      </c>
      <c r="B789" s="66"/>
      <c r="C789" s="66"/>
      <c r="D789" s="66"/>
      <c r="E789" s="66"/>
      <c r="F789" s="67"/>
      <c r="G789" s="70" t="str">
        <f t="shared" ca="1" si="0"/>
        <v/>
      </c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73" t="str">
        <f>IF(H789="","",VLOOKUP(H789,ProduktySlužby!$A$4:$C$100,2,FALSE)*I789+IF(J789="",0,VLOOKUP(J789,ProduktySlužby!$A$4:$C$100,2,FALSE))*K789+IF(L789="",0,VLOOKUP(L789,ProduktySlužby!$A$4:$C$100,2,FALSE))*M789++IF(N789="",0,VLOOKUP(N789,ProduktySlužby!$A$4:$C$100,2,FALSE))*O789++IF(P789="",0,VLOOKUP(P789,ProduktySlužby!$A$4:$C$100,2,FALSE))*Q789)</f>
        <v/>
      </c>
      <c r="S789" s="73" t="str">
        <f>IF(R789="","",R789+R789*ProduktySlužby!$B$1)</f>
        <v/>
      </c>
      <c r="T789" s="74" t="str">
        <f>IF(B789="","",VLOOKUP(B789,Zákazníci!$A$2:$M$1000,11,FALSE)&amp;", "&amp;VLOOKUP(B789,Zákazníci!$A$2:$M$1000,12,FALSE)&amp;", "&amp;VLOOKUP(B789,Zákazníci!$A$2:$M$1000,13,FALSE))</f>
        <v/>
      </c>
    </row>
    <row r="790" spans="1:20" ht="12.75">
      <c r="A790" s="65">
        <v>789</v>
      </c>
      <c r="B790" s="66"/>
      <c r="C790" s="66"/>
      <c r="D790" s="66"/>
      <c r="E790" s="66"/>
      <c r="F790" s="67"/>
      <c r="G790" s="70" t="str">
        <f t="shared" ca="1" si="0"/>
        <v/>
      </c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73" t="str">
        <f>IF(H790="","",VLOOKUP(H790,ProduktySlužby!$A$4:$C$100,2,FALSE)*I790+IF(J790="",0,VLOOKUP(J790,ProduktySlužby!$A$4:$C$100,2,FALSE))*K790+IF(L790="",0,VLOOKUP(L790,ProduktySlužby!$A$4:$C$100,2,FALSE))*M790++IF(N790="",0,VLOOKUP(N790,ProduktySlužby!$A$4:$C$100,2,FALSE))*O790++IF(P790="",0,VLOOKUP(P790,ProduktySlužby!$A$4:$C$100,2,FALSE))*Q790)</f>
        <v/>
      </c>
      <c r="S790" s="73" t="str">
        <f>IF(R790="","",R790+R790*ProduktySlužby!$B$1)</f>
        <v/>
      </c>
      <c r="T790" s="74" t="str">
        <f>IF(B790="","",VLOOKUP(B790,Zákazníci!$A$2:$M$1000,11,FALSE)&amp;", "&amp;VLOOKUP(B790,Zákazníci!$A$2:$M$1000,12,FALSE)&amp;", "&amp;VLOOKUP(B790,Zákazníci!$A$2:$M$1000,13,FALSE))</f>
        <v/>
      </c>
    </row>
    <row r="791" spans="1:20" ht="12.75">
      <c r="A791" s="65">
        <v>790</v>
      </c>
      <c r="B791" s="66"/>
      <c r="C791" s="66"/>
      <c r="D791" s="66"/>
      <c r="E791" s="66"/>
      <c r="F791" s="67"/>
      <c r="G791" s="70" t="str">
        <f t="shared" ca="1" si="0"/>
        <v/>
      </c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73" t="str">
        <f>IF(H791="","",VLOOKUP(H791,ProduktySlužby!$A$4:$C$100,2,FALSE)*I791+IF(J791="",0,VLOOKUP(J791,ProduktySlužby!$A$4:$C$100,2,FALSE))*K791+IF(L791="",0,VLOOKUP(L791,ProduktySlužby!$A$4:$C$100,2,FALSE))*M791++IF(N791="",0,VLOOKUP(N791,ProduktySlužby!$A$4:$C$100,2,FALSE))*O791++IF(P791="",0,VLOOKUP(P791,ProduktySlužby!$A$4:$C$100,2,FALSE))*Q791)</f>
        <v/>
      </c>
      <c r="S791" s="73" t="str">
        <f>IF(R791="","",R791+R791*ProduktySlužby!$B$1)</f>
        <v/>
      </c>
      <c r="T791" s="74" t="str">
        <f>IF(B791="","",VLOOKUP(B791,Zákazníci!$A$2:$M$1000,11,FALSE)&amp;", "&amp;VLOOKUP(B791,Zákazníci!$A$2:$M$1000,12,FALSE)&amp;", "&amp;VLOOKUP(B791,Zákazníci!$A$2:$M$1000,13,FALSE))</f>
        <v/>
      </c>
    </row>
    <row r="792" spans="1:20" ht="12.75">
      <c r="A792" s="65">
        <v>791</v>
      </c>
      <c r="B792" s="66"/>
      <c r="C792" s="66"/>
      <c r="D792" s="66"/>
      <c r="E792" s="66"/>
      <c r="F792" s="67"/>
      <c r="G792" s="70" t="str">
        <f t="shared" ca="1" si="0"/>
        <v/>
      </c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73" t="str">
        <f>IF(H792="","",VLOOKUP(H792,ProduktySlužby!$A$4:$C$100,2,FALSE)*I792+IF(J792="",0,VLOOKUP(J792,ProduktySlužby!$A$4:$C$100,2,FALSE))*K792+IF(L792="",0,VLOOKUP(L792,ProduktySlužby!$A$4:$C$100,2,FALSE))*M792++IF(N792="",0,VLOOKUP(N792,ProduktySlužby!$A$4:$C$100,2,FALSE))*O792++IF(P792="",0,VLOOKUP(P792,ProduktySlužby!$A$4:$C$100,2,FALSE))*Q792)</f>
        <v/>
      </c>
      <c r="S792" s="73" t="str">
        <f>IF(R792="","",R792+R792*ProduktySlužby!$B$1)</f>
        <v/>
      </c>
      <c r="T792" s="74" t="str">
        <f>IF(B792="","",VLOOKUP(B792,Zákazníci!$A$2:$M$1000,11,FALSE)&amp;", "&amp;VLOOKUP(B792,Zákazníci!$A$2:$M$1000,12,FALSE)&amp;", "&amp;VLOOKUP(B792,Zákazníci!$A$2:$M$1000,13,FALSE))</f>
        <v/>
      </c>
    </row>
    <row r="793" spans="1:20" ht="12.75">
      <c r="A793" s="65">
        <v>792</v>
      </c>
      <c r="B793" s="66"/>
      <c r="C793" s="66"/>
      <c r="D793" s="66"/>
      <c r="E793" s="66"/>
      <c r="F793" s="67"/>
      <c r="G793" s="70" t="str">
        <f t="shared" ca="1" si="0"/>
        <v/>
      </c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73" t="str">
        <f>IF(H793="","",VLOOKUP(H793,ProduktySlužby!$A$4:$C$100,2,FALSE)*I793+IF(J793="",0,VLOOKUP(J793,ProduktySlužby!$A$4:$C$100,2,FALSE))*K793+IF(L793="",0,VLOOKUP(L793,ProduktySlužby!$A$4:$C$100,2,FALSE))*M793++IF(N793="",0,VLOOKUP(N793,ProduktySlužby!$A$4:$C$100,2,FALSE))*O793++IF(P793="",0,VLOOKUP(P793,ProduktySlužby!$A$4:$C$100,2,FALSE))*Q793)</f>
        <v/>
      </c>
      <c r="S793" s="73" t="str">
        <f>IF(R793="","",R793+R793*ProduktySlužby!$B$1)</f>
        <v/>
      </c>
      <c r="T793" s="74" t="str">
        <f>IF(B793="","",VLOOKUP(B793,Zákazníci!$A$2:$M$1000,11,FALSE)&amp;", "&amp;VLOOKUP(B793,Zákazníci!$A$2:$M$1000,12,FALSE)&amp;", "&amp;VLOOKUP(B793,Zákazníci!$A$2:$M$1000,13,FALSE))</f>
        <v/>
      </c>
    </row>
    <row r="794" spans="1:20" ht="12.75">
      <c r="A794" s="65">
        <v>793</v>
      </c>
      <c r="B794" s="66"/>
      <c r="C794" s="66"/>
      <c r="D794" s="66"/>
      <c r="E794" s="66"/>
      <c r="F794" s="67"/>
      <c r="G794" s="70" t="str">
        <f t="shared" ca="1" si="0"/>
        <v/>
      </c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73" t="str">
        <f>IF(H794="","",VLOOKUP(H794,ProduktySlužby!$A$4:$C$100,2,FALSE)*I794+IF(J794="",0,VLOOKUP(J794,ProduktySlužby!$A$4:$C$100,2,FALSE))*K794+IF(L794="",0,VLOOKUP(L794,ProduktySlužby!$A$4:$C$100,2,FALSE))*M794++IF(N794="",0,VLOOKUP(N794,ProduktySlužby!$A$4:$C$100,2,FALSE))*O794++IF(P794="",0,VLOOKUP(P794,ProduktySlužby!$A$4:$C$100,2,FALSE))*Q794)</f>
        <v/>
      </c>
      <c r="S794" s="73" t="str">
        <f>IF(R794="","",R794+R794*ProduktySlužby!$B$1)</f>
        <v/>
      </c>
      <c r="T794" s="74" t="str">
        <f>IF(B794="","",VLOOKUP(B794,Zákazníci!$A$2:$M$1000,11,FALSE)&amp;", "&amp;VLOOKUP(B794,Zákazníci!$A$2:$M$1000,12,FALSE)&amp;", "&amp;VLOOKUP(B794,Zákazníci!$A$2:$M$1000,13,FALSE))</f>
        <v/>
      </c>
    </row>
    <row r="795" spans="1:20" ht="12.75">
      <c r="A795" s="65">
        <v>794</v>
      </c>
      <c r="B795" s="66"/>
      <c r="C795" s="66"/>
      <c r="D795" s="66"/>
      <c r="E795" s="66"/>
      <c r="F795" s="67"/>
      <c r="G795" s="70" t="str">
        <f t="shared" ca="1" si="0"/>
        <v/>
      </c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73" t="str">
        <f>IF(H795="","",VLOOKUP(H795,ProduktySlužby!$A$4:$C$100,2,FALSE)*I795+IF(J795="",0,VLOOKUP(J795,ProduktySlužby!$A$4:$C$100,2,FALSE))*K795+IF(L795="",0,VLOOKUP(L795,ProduktySlužby!$A$4:$C$100,2,FALSE))*M795++IF(N795="",0,VLOOKUP(N795,ProduktySlužby!$A$4:$C$100,2,FALSE))*O795++IF(P795="",0,VLOOKUP(P795,ProduktySlužby!$A$4:$C$100,2,FALSE))*Q795)</f>
        <v/>
      </c>
      <c r="S795" s="73" t="str">
        <f>IF(R795="","",R795+R795*ProduktySlužby!$B$1)</f>
        <v/>
      </c>
      <c r="T795" s="74" t="str">
        <f>IF(B795="","",VLOOKUP(B795,Zákazníci!$A$2:$M$1000,11,FALSE)&amp;", "&amp;VLOOKUP(B795,Zákazníci!$A$2:$M$1000,12,FALSE)&amp;", "&amp;VLOOKUP(B795,Zákazníci!$A$2:$M$1000,13,FALSE))</f>
        <v/>
      </c>
    </row>
    <row r="796" spans="1:20" ht="12.75">
      <c r="A796" s="65">
        <v>795</v>
      </c>
      <c r="B796" s="66"/>
      <c r="C796" s="66"/>
      <c r="D796" s="66"/>
      <c r="E796" s="66"/>
      <c r="F796" s="67"/>
      <c r="G796" s="70" t="str">
        <f t="shared" ca="1" si="0"/>
        <v/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73" t="str">
        <f>IF(H796="","",VLOOKUP(H796,ProduktySlužby!$A$4:$C$100,2,FALSE)*I796+IF(J796="",0,VLOOKUP(J796,ProduktySlužby!$A$4:$C$100,2,FALSE))*K796+IF(L796="",0,VLOOKUP(L796,ProduktySlužby!$A$4:$C$100,2,FALSE))*M796++IF(N796="",0,VLOOKUP(N796,ProduktySlužby!$A$4:$C$100,2,FALSE))*O796++IF(P796="",0,VLOOKUP(P796,ProduktySlužby!$A$4:$C$100,2,FALSE))*Q796)</f>
        <v/>
      </c>
      <c r="S796" s="73" t="str">
        <f>IF(R796="","",R796+R796*ProduktySlužby!$B$1)</f>
        <v/>
      </c>
      <c r="T796" s="74" t="str">
        <f>IF(B796="","",VLOOKUP(B796,Zákazníci!$A$2:$M$1000,11,FALSE)&amp;", "&amp;VLOOKUP(B796,Zákazníci!$A$2:$M$1000,12,FALSE)&amp;", "&amp;VLOOKUP(B796,Zákazníci!$A$2:$M$1000,13,FALSE))</f>
        <v/>
      </c>
    </row>
    <row r="797" spans="1:20" ht="12.75">
      <c r="A797" s="65">
        <v>796</v>
      </c>
      <c r="B797" s="66"/>
      <c r="C797" s="66"/>
      <c r="D797" s="66"/>
      <c r="E797" s="66"/>
      <c r="F797" s="67"/>
      <c r="G797" s="70" t="str">
        <f t="shared" ca="1" si="0"/>
        <v/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73" t="str">
        <f>IF(H797="","",VLOOKUP(H797,ProduktySlužby!$A$4:$C$100,2,FALSE)*I797+IF(J797="",0,VLOOKUP(J797,ProduktySlužby!$A$4:$C$100,2,FALSE))*K797+IF(L797="",0,VLOOKUP(L797,ProduktySlužby!$A$4:$C$100,2,FALSE))*M797++IF(N797="",0,VLOOKUP(N797,ProduktySlužby!$A$4:$C$100,2,FALSE))*O797++IF(P797="",0,VLOOKUP(P797,ProduktySlužby!$A$4:$C$100,2,FALSE))*Q797)</f>
        <v/>
      </c>
      <c r="S797" s="73" t="str">
        <f>IF(R797="","",R797+R797*ProduktySlužby!$B$1)</f>
        <v/>
      </c>
      <c r="T797" s="74" t="str">
        <f>IF(B797="","",VLOOKUP(B797,Zákazníci!$A$2:$M$1000,11,FALSE)&amp;", "&amp;VLOOKUP(B797,Zákazníci!$A$2:$M$1000,12,FALSE)&amp;", "&amp;VLOOKUP(B797,Zákazníci!$A$2:$M$1000,13,FALSE))</f>
        <v/>
      </c>
    </row>
    <row r="798" spans="1:20" ht="12.75">
      <c r="A798" s="65">
        <v>797</v>
      </c>
      <c r="B798" s="66"/>
      <c r="C798" s="66"/>
      <c r="D798" s="66"/>
      <c r="E798" s="66"/>
      <c r="F798" s="67"/>
      <c r="G798" s="70" t="str">
        <f t="shared" ca="1" si="0"/>
        <v/>
      </c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73" t="str">
        <f>IF(H798="","",VLOOKUP(H798,ProduktySlužby!$A$4:$C$100,2,FALSE)*I798+IF(J798="",0,VLOOKUP(J798,ProduktySlužby!$A$4:$C$100,2,FALSE))*K798+IF(L798="",0,VLOOKUP(L798,ProduktySlužby!$A$4:$C$100,2,FALSE))*M798++IF(N798="",0,VLOOKUP(N798,ProduktySlužby!$A$4:$C$100,2,FALSE))*O798++IF(P798="",0,VLOOKUP(P798,ProduktySlužby!$A$4:$C$100,2,FALSE))*Q798)</f>
        <v/>
      </c>
      <c r="S798" s="73" t="str">
        <f>IF(R798="","",R798+R798*ProduktySlužby!$B$1)</f>
        <v/>
      </c>
      <c r="T798" s="74" t="str">
        <f>IF(B798="","",VLOOKUP(B798,Zákazníci!$A$2:$M$1000,11,FALSE)&amp;", "&amp;VLOOKUP(B798,Zákazníci!$A$2:$M$1000,12,FALSE)&amp;", "&amp;VLOOKUP(B798,Zákazníci!$A$2:$M$1000,13,FALSE))</f>
        <v/>
      </c>
    </row>
    <row r="799" spans="1:20" ht="12.75">
      <c r="A799" s="65">
        <v>798</v>
      </c>
      <c r="B799" s="66"/>
      <c r="C799" s="66"/>
      <c r="D799" s="66"/>
      <c r="E799" s="66"/>
      <c r="F799" s="67"/>
      <c r="G799" s="70" t="str">
        <f t="shared" ca="1" si="0"/>
        <v/>
      </c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73" t="str">
        <f>IF(H799="","",VLOOKUP(H799,ProduktySlužby!$A$4:$C$100,2,FALSE)*I799+IF(J799="",0,VLOOKUP(J799,ProduktySlužby!$A$4:$C$100,2,FALSE))*K799+IF(L799="",0,VLOOKUP(L799,ProduktySlužby!$A$4:$C$100,2,FALSE))*M799++IF(N799="",0,VLOOKUP(N799,ProduktySlužby!$A$4:$C$100,2,FALSE))*O799++IF(P799="",0,VLOOKUP(P799,ProduktySlužby!$A$4:$C$100,2,FALSE))*Q799)</f>
        <v/>
      </c>
      <c r="S799" s="73" t="str">
        <f>IF(R799="","",R799+R799*ProduktySlužby!$B$1)</f>
        <v/>
      </c>
      <c r="T799" s="74" t="str">
        <f>IF(B799="","",VLOOKUP(B799,Zákazníci!$A$2:$M$1000,11,FALSE)&amp;", "&amp;VLOOKUP(B799,Zákazníci!$A$2:$M$1000,12,FALSE)&amp;", "&amp;VLOOKUP(B799,Zákazníci!$A$2:$M$1000,13,FALSE))</f>
        <v/>
      </c>
    </row>
    <row r="800" spans="1:20" ht="12.75">
      <c r="A800" s="65">
        <v>799</v>
      </c>
      <c r="B800" s="66"/>
      <c r="C800" s="66"/>
      <c r="D800" s="66"/>
      <c r="E800" s="66"/>
      <c r="F800" s="67"/>
      <c r="G800" s="70" t="str">
        <f t="shared" ca="1" si="0"/>
        <v/>
      </c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73" t="str">
        <f>IF(H800="","",VLOOKUP(H800,ProduktySlužby!$A$4:$C$100,2,FALSE)*I800+IF(J800="",0,VLOOKUP(J800,ProduktySlužby!$A$4:$C$100,2,FALSE))*K800+IF(L800="",0,VLOOKUP(L800,ProduktySlužby!$A$4:$C$100,2,FALSE))*M800++IF(N800="",0,VLOOKUP(N800,ProduktySlužby!$A$4:$C$100,2,FALSE))*O800++IF(P800="",0,VLOOKUP(P800,ProduktySlužby!$A$4:$C$100,2,FALSE))*Q800)</f>
        <v/>
      </c>
      <c r="S800" s="73" t="str">
        <f>IF(R800="","",R800+R800*ProduktySlužby!$B$1)</f>
        <v/>
      </c>
      <c r="T800" s="74" t="str">
        <f>IF(B800="","",VLOOKUP(B800,Zákazníci!$A$2:$M$1000,11,FALSE)&amp;", "&amp;VLOOKUP(B800,Zákazníci!$A$2:$M$1000,12,FALSE)&amp;", "&amp;VLOOKUP(B800,Zákazníci!$A$2:$M$1000,13,FALSE))</f>
        <v/>
      </c>
    </row>
    <row r="801" spans="1:20" ht="12.75">
      <c r="A801" s="65">
        <v>800</v>
      </c>
      <c r="B801" s="66"/>
      <c r="C801" s="66"/>
      <c r="D801" s="66"/>
      <c r="E801" s="66"/>
      <c r="F801" s="67"/>
      <c r="G801" s="70" t="str">
        <f t="shared" ca="1" si="0"/>
        <v/>
      </c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73" t="str">
        <f>IF(H801="","",VLOOKUP(H801,ProduktySlužby!$A$4:$C$100,2,FALSE)*I801+IF(J801="",0,VLOOKUP(J801,ProduktySlužby!$A$4:$C$100,2,FALSE))*K801+IF(L801="",0,VLOOKUP(L801,ProduktySlužby!$A$4:$C$100,2,FALSE))*M801++IF(N801="",0,VLOOKUP(N801,ProduktySlužby!$A$4:$C$100,2,FALSE))*O801++IF(P801="",0,VLOOKUP(P801,ProduktySlužby!$A$4:$C$100,2,FALSE))*Q801)</f>
        <v/>
      </c>
      <c r="S801" s="73" t="str">
        <f>IF(R801="","",R801+R801*ProduktySlužby!$B$1)</f>
        <v/>
      </c>
      <c r="T801" s="74" t="str">
        <f>IF(B801="","",VLOOKUP(B801,Zákazníci!$A$2:$M$1000,11,FALSE)&amp;", "&amp;VLOOKUP(B801,Zákazníci!$A$2:$M$1000,12,FALSE)&amp;", "&amp;VLOOKUP(B801,Zákazníci!$A$2:$M$1000,13,FALSE))</f>
        <v/>
      </c>
    </row>
    <row r="802" spans="1:20" ht="12.75">
      <c r="A802" s="65">
        <v>801</v>
      </c>
      <c r="B802" s="66"/>
      <c r="C802" s="66"/>
      <c r="D802" s="66"/>
      <c r="E802" s="66"/>
      <c r="F802" s="67"/>
      <c r="G802" s="70" t="str">
        <f t="shared" ca="1" si="0"/>
        <v/>
      </c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73" t="str">
        <f>IF(H802="","",VLOOKUP(H802,ProduktySlužby!$A$4:$C$100,2,FALSE)*I802+IF(J802="",0,VLOOKUP(J802,ProduktySlužby!$A$4:$C$100,2,FALSE))*K802+IF(L802="",0,VLOOKUP(L802,ProduktySlužby!$A$4:$C$100,2,FALSE))*M802++IF(N802="",0,VLOOKUP(N802,ProduktySlužby!$A$4:$C$100,2,FALSE))*O802++IF(P802="",0,VLOOKUP(P802,ProduktySlužby!$A$4:$C$100,2,FALSE))*Q802)</f>
        <v/>
      </c>
      <c r="S802" s="73" t="str">
        <f>IF(R802="","",R802+R802*ProduktySlužby!$B$1)</f>
        <v/>
      </c>
      <c r="T802" s="74" t="str">
        <f>IF(B802="","",VLOOKUP(B802,Zákazníci!$A$2:$M$1000,11,FALSE)&amp;", "&amp;VLOOKUP(B802,Zákazníci!$A$2:$M$1000,12,FALSE)&amp;", "&amp;VLOOKUP(B802,Zákazníci!$A$2:$M$1000,13,FALSE))</f>
        <v/>
      </c>
    </row>
    <row r="803" spans="1:20" ht="12.75">
      <c r="A803" s="65">
        <v>802</v>
      </c>
      <c r="B803" s="66"/>
      <c r="C803" s="66"/>
      <c r="D803" s="66"/>
      <c r="E803" s="66"/>
      <c r="F803" s="67"/>
      <c r="G803" s="70" t="str">
        <f t="shared" ca="1" si="0"/>
        <v/>
      </c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73" t="str">
        <f>IF(H803="","",VLOOKUP(H803,ProduktySlužby!$A$4:$C$100,2,FALSE)*I803+IF(J803="",0,VLOOKUP(J803,ProduktySlužby!$A$4:$C$100,2,FALSE))*K803+IF(L803="",0,VLOOKUP(L803,ProduktySlužby!$A$4:$C$100,2,FALSE))*M803++IF(N803="",0,VLOOKUP(N803,ProduktySlužby!$A$4:$C$100,2,FALSE))*O803++IF(P803="",0,VLOOKUP(P803,ProduktySlužby!$A$4:$C$100,2,FALSE))*Q803)</f>
        <v/>
      </c>
      <c r="S803" s="73" t="str">
        <f>IF(R803="","",R803+R803*ProduktySlužby!$B$1)</f>
        <v/>
      </c>
      <c r="T803" s="74" t="str">
        <f>IF(B803="","",VLOOKUP(B803,Zákazníci!$A$2:$M$1000,11,FALSE)&amp;", "&amp;VLOOKUP(B803,Zákazníci!$A$2:$M$1000,12,FALSE)&amp;", "&amp;VLOOKUP(B803,Zákazníci!$A$2:$M$1000,13,FALSE))</f>
        <v/>
      </c>
    </row>
    <row r="804" spans="1:20" ht="12.75">
      <c r="A804" s="65">
        <v>803</v>
      </c>
      <c r="B804" s="66"/>
      <c r="C804" s="66"/>
      <c r="D804" s="66"/>
      <c r="E804" s="66"/>
      <c r="F804" s="67"/>
      <c r="G804" s="70" t="str">
        <f t="shared" ca="1" si="0"/>
        <v/>
      </c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73" t="str">
        <f>IF(H804="","",VLOOKUP(H804,ProduktySlužby!$A$4:$C$100,2,FALSE)*I804+IF(J804="",0,VLOOKUP(J804,ProduktySlužby!$A$4:$C$100,2,FALSE))*K804+IF(L804="",0,VLOOKUP(L804,ProduktySlužby!$A$4:$C$100,2,FALSE))*M804++IF(N804="",0,VLOOKUP(N804,ProduktySlužby!$A$4:$C$100,2,FALSE))*O804++IF(P804="",0,VLOOKUP(P804,ProduktySlužby!$A$4:$C$100,2,FALSE))*Q804)</f>
        <v/>
      </c>
      <c r="S804" s="73" t="str">
        <f>IF(R804="","",R804+R804*ProduktySlužby!$B$1)</f>
        <v/>
      </c>
      <c r="T804" s="74" t="str">
        <f>IF(B804="","",VLOOKUP(B804,Zákazníci!$A$2:$M$1000,11,FALSE)&amp;", "&amp;VLOOKUP(B804,Zákazníci!$A$2:$M$1000,12,FALSE)&amp;", "&amp;VLOOKUP(B804,Zákazníci!$A$2:$M$1000,13,FALSE))</f>
        <v/>
      </c>
    </row>
    <row r="805" spans="1:20" ht="12.75">
      <c r="A805" s="65">
        <v>804</v>
      </c>
      <c r="B805" s="66"/>
      <c r="C805" s="66"/>
      <c r="D805" s="66"/>
      <c r="E805" s="66"/>
      <c r="F805" s="67"/>
      <c r="G805" s="70" t="str">
        <f t="shared" ca="1" si="0"/>
        <v/>
      </c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73" t="str">
        <f>IF(H805="","",VLOOKUP(H805,ProduktySlužby!$A$4:$C$100,2,FALSE)*I805+IF(J805="",0,VLOOKUP(J805,ProduktySlužby!$A$4:$C$100,2,FALSE))*K805+IF(L805="",0,VLOOKUP(L805,ProduktySlužby!$A$4:$C$100,2,FALSE))*M805++IF(N805="",0,VLOOKUP(N805,ProduktySlužby!$A$4:$C$100,2,FALSE))*O805++IF(P805="",0,VLOOKUP(P805,ProduktySlužby!$A$4:$C$100,2,FALSE))*Q805)</f>
        <v/>
      </c>
      <c r="S805" s="73" t="str">
        <f>IF(R805="","",R805+R805*ProduktySlužby!$B$1)</f>
        <v/>
      </c>
      <c r="T805" s="74" t="str">
        <f>IF(B805="","",VLOOKUP(B805,Zákazníci!$A$2:$M$1000,11,FALSE)&amp;", "&amp;VLOOKUP(B805,Zákazníci!$A$2:$M$1000,12,FALSE)&amp;", "&amp;VLOOKUP(B805,Zákazníci!$A$2:$M$1000,13,FALSE))</f>
        <v/>
      </c>
    </row>
    <row r="806" spans="1:20" ht="12.75">
      <c r="A806" s="65">
        <v>805</v>
      </c>
      <c r="B806" s="66"/>
      <c r="C806" s="66"/>
      <c r="D806" s="66"/>
      <c r="E806" s="66"/>
      <c r="F806" s="67"/>
      <c r="G806" s="70" t="str">
        <f t="shared" ca="1" si="0"/>
        <v/>
      </c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73" t="str">
        <f>IF(H806="","",VLOOKUP(H806,ProduktySlužby!$A$4:$C$100,2,FALSE)*I806+IF(J806="",0,VLOOKUP(J806,ProduktySlužby!$A$4:$C$100,2,FALSE))*K806+IF(L806="",0,VLOOKUP(L806,ProduktySlužby!$A$4:$C$100,2,FALSE))*M806++IF(N806="",0,VLOOKUP(N806,ProduktySlužby!$A$4:$C$100,2,FALSE))*O806++IF(P806="",0,VLOOKUP(P806,ProduktySlužby!$A$4:$C$100,2,FALSE))*Q806)</f>
        <v/>
      </c>
      <c r="S806" s="73" t="str">
        <f>IF(R806="","",R806+R806*ProduktySlužby!$B$1)</f>
        <v/>
      </c>
      <c r="T806" s="74" t="str">
        <f>IF(B806="","",VLOOKUP(B806,Zákazníci!$A$2:$M$1000,11,FALSE)&amp;", "&amp;VLOOKUP(B806,Zákazníci!$A$2:$M$1000,12,FALSE)&amp;", "&amp;VLOOKUP(B806,Zákazníci!$A$2:$M$1000,13,FALSE))</f>
        <v/>
      </c>
    </row>
    <row r="807" spans="1:20" ht="12.75">
      <c r="A807" s="65">
        <v>806</v>
      </c>
      <c r="B807" s="66"/>
      <c r="C807" s="66"/>
      <c r="D807" s="66"/>
      <c r="E807" s="66"/>
      <c r="F807" s="67"/>
      <c r="G807" s="70" t="str">
        <f t="shared" ca="1" si="0"/>
        <v/>
      </c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73" t="str">
        <f>IF(H807="","",VLOOKUP(H807,ProduktySlužby!$A$4:$C$100,2,FALSE)*I807+IF(J807="",0,VLOOKUP(J807,ProduktySlužby!$A$4:$C$100,2,FALSE))*K807+IF(L807="",0,VLOOKUP(L807,ProduktySlužby!$A$4:$C$100,2,FALSE))*M807++IF(N807="",0,VLOOKUP(N807,ProduktySlužby!$A$4:$C$100,2,FALSE))*O807++IF(P807="",0,VLOOKUP(P807,ProduktySlužby!$A$4:$C$100,2,FALSE))*Q807)</f>
        <v/>
      </c>
      <c r="S807" s="73" t="str">
        <f>IF(R807="","",R807+R807*ProduktySlužby!$B$1)</f>
        <v/>
      </c>
      <c r="T807" s="74" t="str">
        <f>IF(B807="","",VLOOKUP(B807,Zákazníci!$A$2:$M$1000,11,FALSE)&amp;", "&amp;VLOOKUP(B807,Zákazníci!$A$2:$M$1000,12,FALSE)&amp;", "&amp;VLOOKUP(B807,Zákazníci!$A$2:$M$1000,13,FALSE))</f>
        <v/>
      </c>
    </row>
    <row r="808" spans="1:20" ht="12.75">
      <c r="A808" s="65">
        <v>807</v>
      </c>
      <c r="B808" s="66"/>
      <c r="C808" s="66"/>
      <c r="D808" s="66"/>
      <c r="E808" s="66"/>
      <c r="F808" s="67"/>
      <c r="G808" s="70" t="str">
        <f t="shared" ca="1" si="0"/>
        <v/>
      </c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73" t="str">
        <f>IF(H808="","",VLOOKUP(H808,ProduktySlužby!$A$4:$C$100,2,FALSE)*I808+IF(J808="",0,VLOOKUP(J808,ProduktySlužby!$A$4:$C$100,2,FALSE))*K808+IF(L808="",0,VLOOKUP(L808,ProduktySlužby!$A$4:$C$100,2,FALSE))*M808++IF(N808="",0,VLOOKUP(N808,ProduktySlužby!$A$4:$C$100,2,FALSE))*O808++IF(P808="",0,VLOOKUP(P808,ProduktySlužby!$A$4:$C$100,2,FALSE))*Q808)</f>
        <v/>
      </c>
      <c r="S808" s="73" t="str">
        <f>IF(R808="","",R808+R808*ProduktySlužby!$B$1)</f>
        <v/>
      </c>
      <c r="T808" s="74" t="str">
        <f>IF(B808="","",VLOOKUP(B808,Zákazníci!$A$2:$M$1000,11,FALSE)&amp;", "&amp;VLOOKUP(B808,Zákazníci!$A$2:$M$1000,12,FALSE)&amp;", "&amp;VLOOKUP(B808,Zákazníci!$A$2:$M$1000,13,FALSE))</f>
        <v/>
      </c>
    </row>
    <row r="809" spans="1:20" ht="12.75">
      <c r="A809" s="65">
        <v>808</v>
      </c>
      <c r="B809" s="66"/>
      <c r="C809" s="66"/>
      <c r="D809" s="66"/>
      <c r="E809" s="66"/>
      <c r="F809" s="67"/>
      <c r="G809" s="70" t="str">
        <f t="shared" ca="1" si="0"/>
        <v/>
      </c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73" t="str">
        <f>IF(H809="","",VLOOKUP(H809,ProduktySlužby!$A$4:$C$100,2,FALSE)*I809+IF(J809="",0,VLOOKUP(J809,ProduktySlužby!$A$4:$C$100,2,FALSE))*K809+IF(L809="",0,VLOOKUP(L809,ProduktySlužby!$A$4:$C$100,2,FALSE))*M809++IF(N809="",0,VLOOKUP(N809,ProduktySlužby!$A$4:$C$100,2,FALSE))*O809++IF(P809="",0,VLOOKUP(P809,ProduktySlužby!$A$4:$C$100,2,FALSE))*Q809)</f>
        <v/>
      </c>
      <c r="S809" s="73" t="str">
        <f>IF(R809="","",R809+R809*ProduktySlužby!$B$1)</f>
        <v/>
      </c>
      <c r="T809" s="74" t="str">
        <f>IF(B809="","",VLOOKUP(B809,Zákazníci!$A$2:$M$1000,11,FALSE)&amp;", "&amp;VLOOKUP(B809,Zákazníci!$A$2:$M$1000,12,FALSE)&amp;", "&amp;VLOOKUP(B809,Zákazníci!$A$2:$M$1000,13,FALSE))</f>
        <v/>
      </c>
    </row>
    <row r="810" spans="1:20" ht="12.75">
      <c r="A810" s="65">
        <v>809</v>
      </c>
      <c r="B810" s="66"/>
      <c r="C810" s="66"/>
      <c r="D810" s="66"/>
      <c r="E810" s="66"/>
      <c r="F810" s="67"/>
      <c r="G810" s="70" t="str">
        <f t="shared" ca="1" si="0"/>
        <v/>
      </c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73" t="str">
        <f>IF(H810="","",VLOOKUP(H810,ProduktySlužby!$A$4:$C$100,2,FALSE)*I810+IF(J810="",0,VLOOKUP(J810,ProduktySlužby!$A$4:$C$100,2,FALSE))*K810+IF(L810="",0,VLOOKUP(L810,ProduktySlužby!$A$4:$C$100,2,FALSE))*M810++IF(N810="",0,VLOOKUP(N810,ProduktySlužby!$A$4:$C$100,2,FALSE))*O810++IF(P810="",0,VLOOKUP(P810,ProduktySlužby!$A$4:$C$100,2,FALSE))*Q810)</f>
        <v/>
      </c>
      <c r="S810" s="73" t="str">
        <f>IF(R810="","",R810+R810*ProduktySlužby!$B$1)</f>
        <v/>
      </c>
      <c r="T810" s="74" t="str">
        <f>IF(B810="","",VLOOKUP(B810,Zákazníci!$A$2:$M$1000,11,FALSE)&amp;", "&amp;VLOOKUP(B810,Zákazníci!$A$2:$M$1000,12,FALSE)&amp;", "&amp;VLOOKUP(B810,Zákazníci!$A$2:$M$1000,13,FALSE))</f>
        <v/>
      </c>
    </row>
    <row r="811" spans="1:20" ht="12.75">
      <c r="A811" s="65">
        <v>810</v>
      </c>
      <c r="B811" s="66"/>
      <c r="C811" s="66"/>
      <c r="D811" s="66"/>
      <c r="E811" s="66"/>
      <c r="F811" s="67"/>
      <c r="G811" s="70" t="str">
        <f t="shared" ca="1" si="0"/>
        <v/>
      </c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73" t="str">
        <f>IF(H811="","",VLOOKUP(H811,ProduktySlužby!$A$4:$C$100,2,FALSE)*I811+IF(J811="",0,VLOOKUP(J811,ProduktySlužby!$A$4:$C$100,2,FALSE))*K811+IF(L811="",0,VLOOKUP(L811,ProduktySlužby!$A$4:$C$100,2,FALSE))*M811++IF(N811="",0,VLOOKUP(N811,ProduktySlužby!$A$4:$C$100,2,FALSE))*O811++IF(P811="",0,VLOOKUP(P811,ProduktySlužby!$A$4:$C$100,2,FALSE))*Q811)</f>
        <v/>
      </c>
      <c r="S811" s="73" t="str">
        <f>IF(R811="","",R811+R811*ProduktySlužby!$B$1)</f>
        <v/>
      </c>
      <c r="T811" s="74" t="str">
        <f>IF(B811="","",VLOOKUP(B811,Zákazníci!$A$2:$M$1000,11,FALSE)&amp;", "&amp;VLOOKUP(B811,Zákazníci!$A$2:$M$1000,12,FALSE)&amp;", "&amp;VLOOKUP(B811,Zákazníci!$A$2:$M$1000,13,FALSE))</f>
        <v/>
      </c>
    </row>
    <row r="812" spans="1:20" ht="12.75">
      <c r="A812" s="65">
        <v>811</v>
      </c>
      <c r="B812" s="66"/>
      <c r="C812" s="66"/>
      <c r="D812" s="66"/>
      <c r="E812" s="66"/>
      <c r="F812" s="67"/>
      <c r="G812" s="70" t="str">
        <f t="shared" ca="1" si="0"/>
        <v/>
      </c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73" t="str">
        <f>IF(H812="","",VLOOKUP(H812,ProduktySlužby!$A$4:$C$100,2,FALSE)*I812+IF(J812="",0,VLOOKUP(J812,ProduktySlužby!$A$4:$C$100,2,FALSE))*K812+IF(L812="",0,VLOOKUP(L812,ProduktySlužby!$A$4:$C$100,2,FALSE))*M812++IF(N812="",0,VLOOKUP(N812,ProduktySlužby!$A$4:$C$100,2,FALSE))*O812++IF(P812="",0,VLOOKUP(P812,ProduktySlužby!$A$4:$C$100,2,FALSE))*Q812)</f>
        <v/>
      </c>
      <c r="S812" s="73" t="str">
        <f>IF(R812="","",R812+R812*ProduktySlužby!$B$1)</f>
        <v/>
      </c>
      <c r="T812" s="74" t="str">
        <f>IF(B812="","",VLOOKUP(B812,Zákazníci!$A$2:$M$1000,11,FALSE)&amp;", "&amp;VLOOKUP(B812,Zákazníci!$A$2:$M$1000,12,FALSE)&amp;", "&amp;VLOOKUP(B812,Zákazníci!$A$2:$M$1000,13,FALSE))</f>
        <v/>
      </c>
    </row>
    <row r="813" spans="1:20" ht="12.75">
      <c r="A813" s="65">
        <v>812</v>
      </c>
      <c r="B813" s="66"/>
      <c r="C813" s="66"/>
      <c r="D813" s="66"/>
      <c r="E813" s="66"/>
      <c r="F813" s="67"/>
      <c r="G813" s="70" t="str">
        <f t="shared" ca="1" si="0"/>
        <v/>
      </c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73" t="str">
        <f>IF(H813="","",VLOOKUP(H813,ProduktySlužby!$A$4:$C$100,2,FALSE)*I813+IF(J813="",0,VLOOKUP(J813,ProduktySlužby!$A$4:$C$100,2,FALSE))*K813+IF(L813="",0,VLOOKUP(L813,ProduktySlužby!$A$4:$C$100,2,FALSE))*M813++IF(N813="",0,VLOOKUP(N813,ProduktySlužby!$A$4:$C$100,2,FALSE))*O813++IF(P813="",0,VLOOKUP(P813,ProduktySlužby!$A$4:$C$100,2,FALSE))*Q813)</f>
        <v/>
      </c>
      <c r="S813" s="73" t="str">
        <f>IF(R813="","",R813+R813*ProduktySlužby!$B$1)</f>
        <v/>
      </c>
      <c r="T813" s="74" t="str">
        <f>IF(B813="","",VLOOKUP(B813,Zákazníci!$A$2:$M$1000,11,FALSE)&amp;", "&amp;VLOOKUP(B813,Zákazníci!$A$2:$M$1000,12,FALSE)&amp;", "&amp;VLOOKUP(B813,Zákazníci!$A$2:$M$1000,13,FALSE))</f>
        <v/>
      </c>
    </row>
    <row r="814" spans="1:20" ht="12.75">
      <c r="A814" s="65">
        <v>813</v>
      </c>
      <c r="B814" s="66"/>
      <c r="C814" s="66"/>
      <c r="D814" s="66"/>
      <c r="E814" s="66"/>
      <c r="F814" s="67"/>
      <c r="G814" s="70" t="str">
        <f t="shared" ca="1" si="0"/>
        <v/>
      </c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73" t="str">
        <f>IF(H814="","",VLOOKUP(H814,ProduktySlužby!$A$4:$C$100,2,FALSE)*I814+IF(J814="",0,VLOOKUP(J814,ProduktySlužby!$A$4:$C$100,2,FALSE))*K814+IF(L814="",0,VLOOKUP(L814,ProduktySlužby!$A$4:$C$100,2,FALSE))*M814++IF(N814="",0,VLOOKUP(N814,ProduktySlužby!$A$4:$C$100,2,FALSE))*O814++IF(P814="",0,VLOOKUP(P814,ProduktySlužby!$A$4:$C$100,2,FALSE))*Q814)</f>
        <v/>
      </c>
      <c r="S814" s="73" t="str">
        <f>IF(R814="","",R814+R814*ProduktySlužby!$B$1)</f>
        <v/>
      </c>
      <c r="T814" s="74" t="str">
        <f>IF(B814="","",VLOOKUP(B814,Zákazníci!$A$2:$M$1000,11,FALSE)&amp;", "&amp;VLOOKUP(B814,Zákazníci!$A$2:$M$1000,12,FALSE)&amp;", "&amp;VLOOKUP(B814,Zákazníci!$A$2:$M$1000,13,FALSE))</f>
        <v/>
      </c>
    </row>
    <row r="815" spans="1:20" ht="12.75">
      <c r="A815" s="65">
        <v>814</v>
      </c>
      <c r="B815" s="66"/>
      <c r="C815" s="66"/>
      <c r="D815" s="66"/>
      <c r="E815" s="66"/>
      <c r="F815" s="67"/>
      <c r="G815" s="70" t="str">
        <f t="shared" ca="1" si="0"/>
        <v/>
      </c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73" t="str">
        <f>IF(H815="","",VLOOKUP(H815,ProduktySlužby!$A$4:$C$100,2,FALSE)*I815+IF(J815="",0,VLOOKUP(J815,ProduktySlužby!$A$4:$C$100,2,FALSE))*K815+IF(L815="",0,VLOOKUP(L815,ProduktySlužby!$A$4:$C$100,2,FALSE))*M815++IF(N815="",0,VLOOKUP(N815,ProduktySlužby!$A$4:$C$100,2,FALSE))*O815++IF(P815="",0,VLOOKUP(P815,ProduktySlužby!$A$4:$C$100,2,FALSE))*Q815)</f>
        <v/>
      </c>
      <c r="S815" s="73" t="str">
        <f>IF(R815="","",R815+R815*ProduktySlužby!$B$1)</f>
        <v/>
      </c>
      <c r="T815" s="74" t="str">
        <f>IF(B815="","",VLOOKUP(B815,Zákazníci!$A$2:$M$1000,11,FALSE)&amp;", "&amp;VLOOKUP(B815,Zákazníci!$A$2:$M$1000,12,FALSE)&amp;", "&amp;VLOOKUP(B815,Zákazníci!$A$2:$M$1000,13,FALSE))</f>
        <v/>
      </c>
    </row>
    <row r="816" spans="1:20" ht="12.75">
      <c r="A816" s="65">
        <v>815</v>
      </c>
      <c r="B816" s="66"/>
      <c r="C816" s="66"/>
      <c r="D816" s="66"/>
      <c r="E816" s="66"/>
      <c r="F816" s="67"/>
      <c r="G816" s="70" t="str">
        <f t="shared" ca="1" si="0"/>
        <v/>
      </c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73" t="str">
        <f>IF(H816="","",VLOOKUP(H816,ProduktySlužby!$A$4:$C$100,2,FALSE)*I816+IF(J816="",0,VLOOKUP(J816,ProduktySlužby!$A$4:$C$100,2,FALSE))*K816+IF(L816="",0,VLOOKUP(L816,ProduktySlužby!$A$4:$C$100,2,FALSE))*M816++IF(N816="",0,VLOOKUP(N816,ProduktySlužby!$A$4:$C$100,2,FALSE))*O816++IF(P816="",0,VLOOKUP(P816,ProduktySlužby!$A$4:$C$100,2,FALSE))*Q816)</f>
        <v/>
      </c>
      <c r="S816" s="73" t="str">
        <f>IF(R816="","",R816+R816*ProduktySlužby!$B$1)</f>
        <v/>
      </c>
      <c r="T816" s="74" t="str">
        <f>IF(B816="","",VLOOKUP(B816,Zákazníci!$A$2:$M$1000,11,FALSE)&amp;", "&amp;VLOOKUP(B816,Zákazníci!$A$2:$M$1000,12,FALSE)&amp;", "&amp;VLOOKUP(B816,Zákazníci!$A$2:$M$1000,13,FALSE))</f>
        <v/>
      </c>
    </row>
    <row r="817" spans="1:20" ht="12.75">
      <c r="A817" s="65">
        <v>816</v>
      </c>
      <c r="B817" s="66"/>
      <c r="C817" s="66"/>
      <c r="D817" s="66"/>
      <c r="E817" s="66"/>
      <c r="F817" s="67"/>
      <c r="G817" s="70" t="str">
        <f t="shared" ca="1" si="0"/>
        <v/>
      </c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73" t="str">
        <f>IF(H817="","",VLOOKUP(H817,ProduktySlužby!$A$4:$C$100,2,FALSE)*I817+IF(J817="",0,VLOOKUP(J817,ProduktySlužby!$A$4:$C$100,2,FALSE))*K817+IF(L817="",0,VLOOKUP(L817,ProduktySlužby!$A$4:$C$100,2,FALSE))*M817++IF(N817="",0,VLOOKUP(N817,ProduktySlužby!$A$4:$C$100,2,FALSE))*O817++IF(P817="",0,VLOOKUP(P817,ProduktySlužby!$A$4:$C$100,2,FALSE))*Q817)</f>
        <v/>
      </c>
      <c r="S817" s="73" t="str">
        <f>IF(R817="","",R817+R817*ProduktySlužby!$B$1)</f>
        <v/>
      </c>
      <c r="T817" s="74" t="str">
        <f>IF(B817="","",VLOOKUP(B817,Zákazníci!$A$2:$M$1000,11,FALSE)&amp;", "&amp;VLOOKUP(B817,Zákazníci!$A$2:$M$1000,12,FALSE)&amp;", "&amp;VLOOKUP(B817,Zákazníci!$A$2:$M$1000,13,FALSE))</f>
        <v/>
      </c>
    </row>
    <row r="818" spans="1:20" ht="12.75">
      <c r="A818" s="65">
        <v>817</v>
      </c>
      <c r="B818" s="66"/>
      <c r="C818" s="66"/>
      <c r="D818" s="66"/>
      <c r="E818" s="66"/>
      <c r="F818" s="67"/>
      <c r="G818" s="70" t="str">
        <f t="shared" ca="1" si="0"/>
        <v/>
      </c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73" t="str">
        <f>IF(H818="","",VLOOKUP(H818,ProduktySlužby!$A$4:$C$100,2,FALSE)*I818+IF(J818="",0,VLOOKUP(J818,ProduktySlužby!$A$4:$C$100,2,FALSE))*K818+IF(L818="",0,VLOOKUP(L818,ProduktySlužby!$A$4:$C$100,2,FALSE))*M818++IF(N818="",0,VLOOKUP(N818,ProduktySlužby!$A$4:$C$100,2,FALSE))*O818++IF(P818="",0,VLOOKUP(P818,ProduktySlužby!$A$4:$C$100,2,FALSE))*Q818)</f>
        <v/>
      </c>
      <c r="S818" s="73" t="str">
        <f>IF(R818="","",R818+R818*ProduktySlužby!$B$1)</f>
        <v/>
      </c>
      <c r="T818" s="74" t="str">
        <f>IF(B818="","",VLOOKUP(B818,Zákazníci!$A$2:$M$1000,11,FALSE)&amp;", "&amp;VLOOKUP(B818,Zákazníci!$A$2:$M$1000,12,FALSE)&amp;", "&amp;VLOOKUP(B818,Zákazníci!$A$2:$M$1000,13,FALSE))</f>
        <v/>
      </c>
    </row>
    <row r="819" spans="1:20" ht="12.75">
      <c r="A819" s="65">
        <v>818</v>
      </c>
      <c r="B819" s="66"/>
      <c r="C819" s="66"/>
      <c r="D819" s="66"/>
      <c r="E819" s="66"/>
      <c r="F819" s="67"/>
      <c r="G819" s="70" t="str">
        <f t="shared" ca="1" si="0"/>
        <v/>
      </c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73" t="str">
        <f>IF(H819="","",VLOOKUP(H819,ProduktySlužby!$A$4:$C$100,2,FALSE)*I819+IF(J819="",0,VLOOKUP(J819,ProduktySlužby!$A$4:$C$100,2,FALSE))*K819+IF(L819="",0,VLOOKUP(L819,ProduktySlužby!$A$4:$C$100,2,FALSE))*M819++IF(N819="",0,VLOOKUP(N819,ProduktySlužby!$A$4:$C$100,2,FALSE))*O819++IF(P819="",0,VLOOKUP(P819,ProduktySlužby!$A$4:$C$100,2,FALSE))*Q819)</f>
        <v/>
      </c>
      <c r="S819" s="73" t="str">
        <f>IF(R819="","",R819+R819*ProduktySlužby!$B$1)</f>
        <v/>
      </c>
      <c r="T819" s="74" t="str">
        <f>IF(B819="","",VLOOKUP(B819,Zákazníci!$A$2:$M$1000,11,FALSE)&amp;", "&amp;VLOOKUP(B819,Zákazníci!$A$2:$M$1000,12,FALSE)&amp;", "&amp;VLOOKUP(B819,Zákazníci!$A$2:$M$1000,13,FALSE))</f>
        <v/>
      </c>
    </row>
    <row r="820" spans="1:20" ht="12.75">
      <c r="A820" s="65">
        <v>819</v>
      </c>
      <c r="B820" s="66"/>
      <c r="C820" s="66"/>
      <c r="D820" s="66"/>
      <c r="E820" s="66"/>
      <c r="F820" s="67"/>
      <c r="G820" s="70" t="str">
        <f t="shared" ca="1" si="0"/>
        <v/>
      </c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73" t="str">
        <f>IF(H820="","",VLOOKUP(H820,ProduktySlužby!$A$4:$C$100,2,FALSE)*I820+IF(J820="",0,VLOOKUP(J820,ProduktySlužby!$A$4:$C$100,2,FALSE))*K820+IF(L820="",0,VLOOKUP(L820,ProduktySlužby!$A$4:$C$100,2,FALSE))*M820++IF(N820="",0,VLOOKUP(N820,ProduktySlužby!$A$4:$C$100,2,FALSE))*O820++IF(P820="",0,VLOOKUP(P820,ProduktySlužby!$A$4:$C$100,2,FALSE))*Q820)</f>
        <v/>
      </c>
      <c r="S820" s="73" t="str">
        <f>IF(R820="","",R820+R820*ProduktySlužby!$B$1)</f>
        <v/>
      </c>
      <c r="T820" s="74" t="str">
        <f>IF(B820="","",VLOOKUP(B820,Zákazníci!$A$2:$M$1000,11,FALSE)&amp;", "&amp;VLOOKUP(B820,Zákazníci!$A$2:$M$1000,12,FALSE)&amp;", "&amp;VLOOKUP(B820,Zákazníci!$A$2:$M$1000,13,FALSE))</f>
        <v/>
      </c>
    </row>
    <row r="821" spans="1:20" ht="12.75">
      <c r="A821" s="65">
        <v>820</v>
      </c>
      <c r="B821" s="66"/>
      <c r="C821" s="66"/>
      <c r="D821" s="66"/>
      <c r="E821" s="66"/>
      <c r="F821" s="67"/>
      <c r="G821" s="70" t="str">
        <f t="shared" ca="1" si="0"/>
        <v/>
      </c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73" t="str">
        <f>IF(H821="","",VLOOKUP(H821,ProduktySlužby!$A$4:$C$100,2,FALSE)*I821+IF(J821="",0,VLOOKUP(J821,ProduktySlužby!$A$4:$C$100,2,FALSE))*K821+IF(L821="",0,VLOOKUP(L821,ProduktySlužby!$A$4:$C$100,2,FALSE))*M821++IF(N821="",0,VLOOKUP(N821,ProduktySlužby!$A$4:$C$100,2,FALSE))*O821++IF(P821="",0,VLOOKUP(P821,ProduktySlužby!$A$4:$C$100,2,FALSE))*Q821)</f>
        <v/>
      </c>
      <c r="S821" s="73" t="str">
        <f>IF(R821="","",R821+R821*ProduktySlužby!$B$1)</f>
        <v/>
      </c>
      <c r="T821" s="74" t="str">
        <f>IF(B821="","",VLOOKUP(B821,Zákazníci!$A$2:$M$1000,11,FALSE)&amp;", "&amp;VLOOKUP(B821,Zákazníci!$A$2:$M$1000,12,FALSE)&amp;", "&amp;VLOOKUP(B821,Zákazníci!$A$2:$M$1000,13,FALSE))</f>
        <v/>
      </c>
    </row>
    <row r="822" spans="1:20" ht="12.75">
      <c r="A822" s="65">
        <v>821</v>
      </c>
      <c r="B822" s="66"/>
      <c r="C822" s="66"/>
      <c r="D822" s="66"/>
      <c r="E822" s="66"/>
      <c r="F822" s="67"/>
      <c r="G822" s="70" t="str">
        <f t="shared" ca="1" si="0"/>
        <v/>
      </c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73" t="str">
        <f>IF(H822="","",VLOOKUP(H822,ProduktySlužby!$A$4:$C$100,2,FALSE)*I822+IF(J822="",0,VLOOKUP(J822,ProduktySlužby!$A$4:$C$100,2,FALSE))*K822+IF(L822="",0,VLOOKUP(L822,ProduktySlužby!$A$4:$C$100,2,FALSE))*M822++IF(N822="",0,VLOOKUP(N822,ProduktySlužby!$A$4:$C$100,2,FALSE))*O822++IF(P822="",0,VLOOKUP(P822,ProduktySlužby!$A$4:$C$100,2,FALSE))*Q822)</f>
        <v/>
      </c>
      <c r="S822" s="73" t="str">
        <f>IF(R822="","",R822+R822*ProduktySlužby!$B$1)</f>
        <v/>
      </c>
      <c r="T822" s="74" t="str">
        <f>IF(B822="","",VLOOKUP(B822,Zákazníci!$A$2:$M$1000,11,FALSE)&amp;", "&amp;VLOOKUP(B822,Zákazníci!$A$2:$M$1000,12,FALSE)&amp;", "&amp;VLOOKUP(B822,Zákazníci!$A$2:$M$1000,13,FALSE))</f>
        <v/>
      </c>
    </row>
    <row r="823" spans="1:20" ht="12.75">
      <c r="A823" s="65">
        <v>822</v>
      </c>
      <c r="B823" s="66"/>
      <c r="C823" s="66"/>
      <c r="D823" s="66"/>
      <c r="E823" s="66"/>
      <c r="F823" s="67"/>
      <c r="G823" s="70" t="str">
        <f t="shared" ca="1" si="0"/>
        <v/>
      </c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73" t="str">
        <f>IF(H823="","",VLOOKUP(H823,ProduktySlužby!$A$4:$C$100,2,FALSE)*I823+IF(J823="",0,VLOOKUP(J823,ProduktySlužby!$A$4:$C$100,2,FALSE))*K823+IF(L823="",0,VLOOKUP(L823,ProduktySlužby!$A$4:$C$100,2,FALSE))*M823++IF(N823="",0,VLOOKUP(N823,ProduktySlužby!$A$4:$C$100,2,FALSE))*O823++IF(P823="",0,VLOOKUP(P823,ProduktySlužby!$A$4:$C$100,2,FALSE))*Q823)</f>
        <v/>
      </c>
      <c r="S823" s="73" t="str">
        <f>IF(R823="","",R823+R823*ProduktySlužby!$B$1)</f>
        <v/>
      </c>
      <c r="T823" s="74" t="str">
        <f>IF(B823="","",VLOOKUP(B823,Zákazníci!$A$2:$M$1000,11,FALSE)&amp;", "&amp;VLOOKUP(B823,Zákazníci!$A$2:$M$1000,12,FALSE)&amp;", "&amp;VLOOKUP(B823,Zákazníci!$A$2:$M$1000,13,FALSE))</f>
        <v/>
      </c>
    </row>
    <row r="824" spans="1:20" ht="12.75">
      <c r="A824" s="65">
        <v>823</v>
      </c>
      <c r="B824" s="66"/>
      <c r="C824" s="66"/>
      <c r="D824" s="66"/>
      <c r="E824" s="66"/>
      <c r="F824" s="67"/>
      <c r="G824" s="70" t="str">
        <f t="shared" ca="1" si="0"/>
        <v/>
      </c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73" t="str">
        <f>IF(H824="","",VLOOKUP(H824,ProduktySlužby!$A$4:$C$100,2,FALSE)*I824+IF(J824="",0,VLOOKUP(J824,ProduktySlužby!$A$4:$C$100,2,FALSE))*K824+IF(L824="",0,VLOOKUP(L824,ProduktySlužby!$A$4:$C$100,2,FALSE))*M824++IF(N824="",0,VLOOKUP(N824,ProduktySlužby!$A$4:$C$100,2,FALSE))*O824++IF(P824="",0,VLOOKUP(P824,ProduktySlužby!$A$4:$C$100,2,FALSE))*Q824)</f>
        <v/>
      </c>
      <c r="S824" s="73" t="str">
        <f>IF(R824="","",R824+R824*ProduktySlužby!$B$1)</f>
        <v/>
      </c>
      <c r="T824" s="74" t="str">
        <f>IF(B824="","",VLOOKUP(B824,Zákazníci!$A$2:$M$1000,11,FALSE)&amp;", "&amp;VLOOKUP(B824,Zákazníci!$A$2:$M$1000,12,FALSE)&amp;", "&amp;VLOOKUP(B824,Zákazníci!$A$2:$M$1000,13,FALSE))</f>
        <v/>
      </c>
    </row>
    <row r="825" spans="1:20" ht="12.75">
      <c r="A825" s="65">
        <v>824</v>
      </c>
      <c r="B825" s="66"/>
      <c r="C825" s="66"/>
      <c r="D825" s="66"/>
      <c r="E825" s="66"/>
      <c r="F825" s="67"/>
      <c r="G825" s="70" t="str">
        <f t="shared" ca="1" si="0"/>
        <v/>
      </c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73" t="str">
        <f>IF(H825="","",VLOOKUP(H825,ProduktySlužby!$A$4:$C$100,2,FALSE)*I825+IF(J825="",0,VLOOKUP(J825,ProduktySlužby!$A$4:$C$100,2,FALSE))*K825+IF(L825="",0,VLOOKUP(L825,ProduktySlužby!$A$4:$C$100,2,FALSE))*M825++IF(N825="",0,VLOOKUP(N825,ProduktySlužby!$A$4:$C$100,2,FALSE))*O825++IF(P825="",0,VLOOKUP(P825,ProduktySlužby!$A$4:$C$100,2,FALSE))*Q825)</f>
        <v/>
      </c>
      <c r="S825" s="73" t="str">
        <f>IF(R825="","",R825+R825*ProduktySlužby!$B$1)</f>
        <v/>
      </c>
      <c r="T825" s="74" t="str">
        <f>IF(B825="","",VLOOKUP(B825,Zákazníci!$A$2:$M$1000,11,FALSE)&amp;", "&amp;VLOOKUP(B825,Zákazníci!$A$2:$M$1000,12,FALSE)&amp;", "&amp;VLOOKUP(B825,Zákazníci!$A$2:$M$1000,13,FALSE))</f>
        <v/>
      </c>
    </row>
    <row r="826" spans="1:20" ht="12.75">
      <c r="A826" s="65">
        <v>825</v>
      </c>
      <c r="B826" s="66"/>
      <c r="C826" s="66"/>
      <c r="D826" s="66"/>
      <c r="E826" s="66"/>
      <c r="F826" s="67"/>
      <c r="G826" s="70" t="str">
        <f t="shared" ca="1" si="0"/>
        <v/>
      </c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73" t="str">
        <f>IF(H826="","",VLOOKUP(H826,ProduktySlužby!$A$4:$C$100,2,FALSE)*I826+IF(J826="",0,VLOOKUP(J826,ProduktySlužby!$A$4:$C$100,2,FALSE))*K826+IF(L826="",0,VLOOKUP(L826,ProduktySlužby!$A$4:$C$100,2,FALSE))*M826++IF(N826="",0,VLOOKUP(N826,ProduktySlužby!$A$4:$C$100,2,FALSE))*O826++IF(P826="",0,VLOOKUP(P826,ProduktySlužby!$A$4:$C$100,2,FALSE))*Q826)</f>
        <v/>
      </c>
      <c r="S826" s="73" t="str">
        <f>IF(R826="","",R826+R826*ProduktySlužby!$B$1)</f>
        <v/>
      </c>
      <c r="T826" s="74" t="str">
        <f>IF(B826="","",VLOOKUP(B826,Zákazníci!$A$2:$M$1000,11,FALSE)&amp;", "&amp;VLOOKUP(B826,Zákazníci!$A$2:$M$1000,12,FALSE)&amp;", "&amp;VLOOKUP(B826,Zákazníci!$A$2:$M$1000,13,FALSE))</f>
        <v/>
      </c>
    </row>
    <row r="827" spans="1:20" ht="12.75">
      <c r="A827" s="65">
        <v>826</v>
      </c>
      <c r="B827" s="66"/>
      <c r="C827" s="66"/>
      <c r="D827" s="66"/>
      <c r="E827" s="66"/>
      <c r="F827" s="67"/>
      <c r="G827" s="70" t="str">
        <f t="shared" ca="1" si="0"/>
        <v/>
      </c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73" t="str">
        <f>IF(H827="","",VLOOKUP(H827,ProduktySlužby!$A$4:$C$100,2,FALSE)*I827+IF(J827="",0,VLOOKUP(J827,ProduktySlužby!$A$4:$C$100,2,FALSE))*K827+IF(L827="",0,VLOOKUP(L827,ProduktySlužby!$A$4:$C$100,2,FALSE))*M827++IF(N827="",0,VLOOKUP(N827,ProduktySlužby!$A$4:$C$100,2,FALSE))*O827++IF(P827="",0,VLOOKUP(P827,ProduktySlužby!$A$4:$C$100,2,FALSE))*Q827)</f>
        <v/>
      </c>
      <c r="S827" s="73" t="str">
        <f>IF(R827="","",R827+R827*ProduktySlužby!$B$1)</f>
        <v/>
      </c>
      <c r="T827" s="74" t="str">
        <f>IF(B827="","",VLOOKUP(B827,Zákazníci!$A$2:$M$1000,11,FALSE)&amp;", "&amp;VLOOKUP(B827,Zákazníci!$A$2:$M$1000,12,FALSE)&amp;", "&amp;VLOOKUP(B827,Zákazníci!$A$2:$M$1000,13,FALSE))</f>
        <v/>
      </c>
    </row>
    <row r="828" spans="1:20" ht="12.75">
      <c r="A828" s="65">
        <v>827</v>
      </c>
      <c r="B828" s="66"/>
      <c r="C828" s="66"/>
      <c r="D828" s="66"/>
      <c r="E828" s="66"/>
      <c r="F828" s="67"/>
      <c r="G828" s="70" t="str">
        <f t="shared" ca="1" si="0"/>
        <v/>
      </c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73" t="str">
        <f>IF(H828="","",VLOOKUP(H828,ProduktySlužby!$A$4:$C$100,2,FALSE)*I828+IF(J828="",0,VLOOKUP(J828,ProduktySlužby!$A$4:$C$100,2,FALSE))*K828+IF(L828="",0,VLOOKUP(L828,ProduktySlužby!$A$4:$C$100,2,FALSE))*M828++IF(N828="",0,VLOOKUP(N828,ProduktySlužby!$A$4:$C$100,2,FALSE))*O828++IF(P828="",0,VLOOKUP(P828,ProduktySlužby!$A$4:$C$100,2,FALSE))*Q828)</f>
        <v/>
      </c>
      <c r="S828" s="73" t="str">
        <f>IF(R828="","",R828+R828*ProduktySlužby!$B$1)</f>
        <v/>
      </c>
      <c r="T828" s="74" t="str">
        <f>IF(B828="","",VLOOKUP(B828,Zákazníci!$A$2:$M$1000,11,FALSE)&amp;", "&amp;VLOOKUP(B828,Zákazníci!$A$2:$M$1000,12,FALSE)&amp;", "&amp;VLOOKUP(B828,Zákazníci!$A$2:$M$1000,13,FALSE))</f>
        <v/>
      </c>
    </row>
    <row r="829" spans="1:20" ht="12.75">
      <c r="A829" s="65">
        <v>828</v>
      </c>
      <c r="B829" s="66"/>
      <c r="C829" s="66"/>
      <c r="D829" s="66"/>
      <c r="E829" s="66"/>
      <c r="F829" s="67"/>
      <c r="G829" s="70" t="str">
        <f t="shared" ca="1" si="0"/>
        <v/>
      </c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73" t="str">
        <f>IF(H829="","",VLOOKUP(H829,ProduktySlužby!$A$4:$C$100,2,FALSE)*I829+IF(J829="",0,VLOOKUP(J829,ProduktySlužby!$A$4:$C$100,2,FALSE))*K829+IF(L829="",0,VLOOKUP(L829,ProduktySlužby!$A$4:$C$100,2,FALSE))*M829++IF(N829="",0,VLOOKUP(N829,ProduktySlužby!$A$4:$C$100,2,FALSE))*O829++IF(P829="",0,VLOOKUP(P829,ProduktySlužby!$A$4:$C$100,2,FALSE))*Q829)</f>
        <v/>
      </c>
      <c r="S829" s="73" t="str">
        <f>IF(R829="","",R829+R829*ProduktySlužby!$B$1)</f>
        <v/>
      </c>
      <c r="T829" s="74" t="str">
        <f>IF(B829="","",VLOOKUP(B829,Zákazníci!$A$2:$M$1000,11,FALSE)&amp;", "&amp;VLOOKUP(B829,Zákazníci!$A$2:$M$1000,12,FALSE)&amp;", "&amp;VLOOKUP(B829,Zákazníci!$A$2:$M$1000,13,FALSE))</f>
        <v/>
      </c>
    </row>
    <row r="830" spans="1:20" ht="12.75">
      <c r="A830" s="65">
        <v>829</v>
      </c>
      <c r="B830" s="66"/>
      <c r="C830" s="66"/>
      <c r="D830" s="66"/>
      <c r="E830" s="66"/>
      <c r="F830" s="67"/>
      <c r="G830" s="70" t="str">
        <f t="shared" ca="1" si="0"/>
        <v/>
      </c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73" t="str">
        <f>IF(H830="","",VLOOKUP(H830,ProduktySlužby!$A$4:$C$100,2,FALSE)*I830+IF(J830="",0,VLOOKUP(J830,ProduktySlužby!$A$4:$C$100,2,FALSE))*K830+IF(L830="",0,VLOOKUP(L830,ProduktySlužby!$A$4:$C$100,2,FALSE))*M830++IF(N830="",0,VLOOKUP(N830,ProduktySlužby!$A$4:$C$100,2,FALSE))*O830++IF(P830="",0,VLOOKUP(P830,ProduktySlužby!$A$4:$C$100,2,FALSE))*Q830)</f>
        <v/>
      </c>
      <c r="S830" s="73" t="str">
        <f>IF(R830="","",R830+R830*ProduktySlužby!$B$1)</f>
        <v/>
      </c>
      <c r="T830" s="74" t="str">
        <f>IF(B830="","",VLOOKUP(B830,Zákazníci!$A$2:$M$1000,11,FALSE)&amp;", "&amp;VLOOKUP(B830,Zákazníci!$A$2:$M$1000,12,FALSE)&amp;", "&amp;VLOOKUP(B830,Zákazníci!$A$2:$M$1000,13,FALSE))</f>
        <v/>
      </c>
    </row>
    <row r="831" spans="1:20" ht="12.75">
      <c r="A831" s="65">
        <v>830</v>
      </c>
      <c r="B831" s="66"/>
      <c r="C831" s="66"/>
      <c r="D831" s="66"/>
      <c r="E831" s="66"/>
      <c r="F831" s="67"/>
      <c r="G831" s="70" t="str">
        <f t="shared" ca="1" si="0"/>
        <v/>
      </c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73" t="str">
        <f>IF(H831="","",VLOOKUP(H831,ProduktySlužby!$A$4:$C$100,2,FALSE)*I831+IF(J831="",0,VLOOKUP(J831,ProduktySlužby!$A$4:$C$100,2,FALSE))*K831+IF(L831="",0,VLOOKUP(L831,ProduktySlužby!$A$4:$C$100,2,FALSE))*M831++IF(N831="",0,VLOOKUP(N831,ProduktySlužby!$A$4:$C$100,2,FALSE))*O831++IF(P831="",0,VLOOKUP(P831,ProduktySlužby!$A$4:$C$100,2,FALSE))*Q831)</f>
        <v/>
      </c>
      <c r="S831" s="73" t="str">
        <f>IF(R831="","",R831+R831*ProduktySlužby!$B$1)</f>
        <v/>
      </c>
      <c r="T831" s="74" t="str">
        <f>IF(B831="","",VLOOKUP(B831,Zákazníci!$A$2:$M$1000,11,FALSE)&amp;", "&amp;VLOOKUP(B831,Zákazníci!$A$2:$M$1000,12,FALSE)&amp;", "&amp;VLOOKUP(B831,Zákazníci!$A$2:$M$1000,13,FALSE))</f>
        <v/>
      </c>
    </row>
    <row r="832" spans="1:20" ht="12.75">
      <c r="A832" s="65">
        <v>831</v>
      </c>
      <c r="B832" s="66"/>
      <c r="C832" s="66"/>
      <c r="D832" s="66"/>
      <c r="E832" s="66"/>
      <c r="F832" s="67"/>
      <c r="G832" s="70" t="str">
        <f t="shared" ca="1" si="0"/>
        <v/>
      </c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73" t="str">
        <f>IF(H832="","",VLOOKUP(H832,ProduktySlužby!$A$4:$C$100,2,FALSE)*I832+IF(J832="",0,VLOOKUP(J832,ProduktySlužby!$A$4:$C$100,2,FALSE))*K832+IF(L832="",0,VLOOKUP(L832,ProduktySlužby!$A$4:$C$100,2,FALSE))*M832++IF(N832="",0,VLOOKUP(N832,ProduktySlužby!$A$4:$C$100,2,FALSE))*O832++IF(P832="",0,VLOOKUP(P832,ProduktySlužby!$A$4:$C$100,2,FALSE))*Q832)</f>
        <v/>
      </c>
      <c r="S832" s="73" t="str">
        <f>IF(R832="","",R832+R832*ProduktySlužby!$B$1)</f>
        <v/>
      </c>
      <c r="T832" s="74" t="str">
        <f>IF(B832="","",VLOOKUP(B832,Zákazníci!$A$2:$M$1000,11,FALSE)&amp;", "&amp;VLOOKUP(B832,Zákazníci!$A$2:$M$1000,12,FALSE)&amp;", "&amp;VLOOKUP(B832,Zákazníci!$A$2:$M$1000,13,FALSE))</f>
        <v/>
      </c>
    </row>
    <row r="833" spans="1:20" ht="12.75">
      <c r="A833" s="65">
        <v>832</v>
      </c>
      <c r="B833" s="66"/>
      <c r="C833" s="66"/>
      <c r="D833" s="66"/>
      <c r="E833" s="66"/>
      <c r="F833" s="67"/>
      <c r="G833" s="70" t="str">
        <f t="shared" ca="1" si="0"/>
        <v/>
      </c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73" t="str">
        <f>IF(H833="","",VLOOKUP(H833,ProduktySlužby!$A$4:$C$100,2,FALSE)*I833+IF(J833="",0,VLOOKUP(J833,ProduktySlužby!$A$4:$C$100,2,FALSE))*K833+IF(L833="",0,VLOOKUP(L833,ProduktySlužby!$A$4:$C$100,2,FALSE))*M833++IF(N833="",0,VLOOKUP(N833,ProduktySlužby!$A$4:$C$100,2,FALSE))*O833++IF(P833="",0,VLOOKUP(P833,ProduktySlužby!$A$4:$C$100,2,FALSE))*Q833)</f>
        <v/>
      </c>
      <c r="S833" s="73" t="str">
        <f>IF(R833="","",R833+R833*ProduktySlužby!$B$1)</f>
        <v/>
      </c>
      <c r="T833" s="74" t="str">
        <f>IF(B833="","",VLOOKUP(B833,Zákazníci!$A$2:$M$1000,11,FALSE)&amp;", "&amp;VLOOKUP(B833,Zákazníci!$A$2:$M$1000,12,FALSE)&amp;", "&amp;VLOOKUP(B833,Zákazníci!$A$2:$M$1000,13,FALSE))</f>
        <v/>
      </c>
    </row>
    <row r="834" spans="1:20" ht="12.75">
      <c r="A834" s="65">
        <v>833</v>
      </c>
      <c r="B834" s="66"/>
      <c r="C834" s="66"/>
      <c r="D834" s="66"/>
      <c r="E834" s="66"/>
      <c r="F834" s="67"/>
      <c r="G834" s="70" t="str">
        <f t="shared" ca="1" si="0"/>
        <v/>
      </c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73" t="str">
        <f>IF(H834="","",VLOOKUP(H834,ProduktySlužby!$A$4:$C$100,2,FALSE)*I834+IF(J834="",0,VLOOKUP(J834,ProduktySlužby!$A$4:$C$100,2,FALSE))*K834+IF(L834="",0,VLOOKUP(L834,ProduktySlužby!$A$4:$C$100,2,FALSE))*M834++IF(N834="",0,VLOOKUP(N834,ProduktySlužby!$A$4:$C$100,2,FALSE))*O834++IF(P834="",0,VLOOKUP(P834,ProduktySlužby!$A$4:$C$100,2,FALSE))*Q834)</f>
        <v/>
      </c>
      <c r="S834" s="73" t="str">
        <f>IF(R834="","",R834+R834*ProduktySlužby!$B$1)</f>
        <v/>
      </c>
      <c r="T834" s="74" t="str">
        <f>IF(B834="","",VLOOKUP(B834,Zákazníci!$A$2:$M$1000,11,FALSE)&amp;", "&amp;VLOOKUP(B834,Zákazníci!$A$2:$M$1000,12,FALSE)&amp;", "&amp;VLOOKUP(B834,Zákazníci!$A$2:$M$1000,13,FALSE))</f>
        <v/>
      </c>
    </row>
    <row r="835" spans="1:20" ht="12.75">
      <c r="A835" s="65">
        <v>834</v>
      </c>
      <c r="B835" s="66"/>
      <c r="C835" s="66"/>
      <c r="D835" s="66"/>
      <c r="E835" s="66"/>
      <c r="F835" s="67"/>
      <c r="G835" s="70" t="str">
        <f t="shared" ca="1" si="0"/>
        <v/>
      </c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73" t="str">
        <f>IF(H835="","",VLOOKUP(H835,ProduktySlužby!$A$4:$C$100,2,FALSE)*I835+IF(J835="",0,VLOOKUP(J835,ProduktySlužby!$A$4:$C$100,2,FALSE))*K835+IF(L835="",0,VLOOKUP(L835,ProduktySlužby!$A$4:$C$100,2,FALSE))*M835++IF(N835="",0,VLOOKUP(N835,ProduktySlužby!$A$4:$C$100,2,FALSE))*O835++IF(P835="",0,VLOOKUP(P835,ProduktySlužby!$A$4:$C$100,2,FALSE))*Q835)</f>
        <v/>
      </c>
      <c r="S835" s="73" t="str">
        <f>IF(R835="","",R835+R835*ProduktySlužby!$B$1)</f>
        <v/>
      </c>
      <c r="T835" s="74" t="str">
        <f>IF(B835="","",VLOOKUP(B835,Zákazníci!$A$2:$M$1000,11,FALSE)&amp;", "&amp;VLOOKUP(B835,Zákazníci!$A$2:$M$1000,12,FALSE)&amp;", "&amp;VLOOKUP(B835,Zákazníci!$A$2:$M$1000,13,FALSE))</f>
        <v/>
      </c>
    </row>
    <row r="836" spans="1:20" ht="12.75">
      <c r="A836" s="65">
        <v>835</v>
      </c>
      <c r="B836" s="66"/>
      <c r="C836" s="66"/>
      <c r="D836" s="66"/>
      <c r="E836" s="66"/>
      <c r="F836" s="67"/>
      <c r="G836" s="70" t="str">
        <f t="shared" ca="1" si="0"/>
        <v/>
      </c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73" t="str">
        <f>IF(H836="","",VLOOKUP(H836,ProduktySlužby!$A$4:$C$100,2,FALSE)*I836+IF(J836="",0,VLOOKUP(J836,ProduktySlužby!$A$4:$C$100,2,FALSE))*K836+IF(L836="",0,VLOOKUP(L836,ProduktySlužby!$A$4:$C$100,2,FALSE))*M836++IF(N836="",0,VLOOKUP(N836,ProduktySlužby!$A$4:$C$100,2,FALSE))*O836++IF(P836="",0,VLOOKUP(P836,ProduktySlužby!$A$4:$C$100,2,FALSE))*Q836)</f>
        <v/>
      </c>
      <c r="S836" s="73" t="str">
        <f>IF(R836="","",R836+R836*ProduktySlužby!$B$1)</f>
        <v/>
      </c>
      <c r="T836" s="74" t="str">
        <f>IF(B836="","",VLOOKUP(B836,Zákazníci!$A$2:$M$1000,11,FALSE)&amp;", "&amp;VLOOKUP(B836,Zákazníci!$A$2:$M$1000,12,FALSE)&amp;", "&amp;VLOOKUP(B836,Zákazníci!$A$2:$M$1000,13,FALSE))</f>
        <v/>
      </c>
    </row>
    <row r="837" spans="1:20" ht="12.75">
      <c r="A837" s="65">
        <v>836</v>
      </c>
      <c r="B837" s="66"/>
      <c r="C837" s="66"/>
      <c r="D837" s="66"/>
      <c r="E837" s="66"/>
      <c r="F837" s="67"/>
      <c r="G837" s="70" t="str">
        <f t="shared" ca="1" si="0"/>
        <v/>
      </c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73" t="str">
        <f>IF(H837="","",VLOOKUP(H837,ProduktySlužby!$A$4:$C$100,2,FALSE)*I837+IF(J837="",0,VLOOKUP(J837,ProduktySlužby!$A$4:$C$100,2,FALSE))*K837+IF(L837="",0,VLOOKUP(L837,ProduktySlužby!$A$4:$C$100,2,FALSE))*M837++IF(N837="",0,VLOOKUP(N837,ProduktySlužby!$A$4:$C$100,2,FALSE))*O837++IF(P837="",0,VLOOKUP(P837,ProduktySlužby!$A$4:$C$100,2,FALSE))*Q837)</f>
        <v/>
      </c>
      <c r="S837" s="73" t="str">
        <f>IF(R837="","",R837+R837*ProduktySlužby!$B$1)</f>
        <v/>
      </c>
      <c r="T837" s="74" t="str">
        <f>IF(B837="","",VLOOKUP(B837,Zákazníci!$A$2:$M$1000,11,FALSE)&amp;", "&amp;VLOOKUP(B837,Zákazníci!$A$2:$M$1000,12,FALSE)&amp;", "&amp;VLOOKUP(B837,Zákazníci!$A$2:$M$1000,13,FALSE))</f>
        <v/>
      </c>
    </row>
    <row r="838" spans="1:20" ht="12.75">
      <c r="A838" s="65">
        <v>837</v>
      </c>
      <c r="B838" s="66"/>
      <c r="C838" s="66"/>
      <c r="D838" s="66"/>
      <c r="E838" s="66"/>
      <c r="F838" s="67"/>
      <c r="G838" s="70" t="str">
        <f t="shared" ca="1" si="0"/>
        <v/>
      </c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73" t="str">
        <f>IF(H838="","",VLOOKUP(H838,ProduktySlužby!$A$4:$C$100,2,FALSE)*I838+IF(J838="",0,VLOOKUP(J838,ProduktySlužby!$A$4:$C$100,2,FALSE))*K838+IF(L838="",0,VLOOKUP(L838,ProduktySlužby!$A$4:$C$100,2,FALSE))*M838++IF(N838="",0,VLOOKUP(N838,ProduktySlužby!$A$4:$C$100,2,FALSE))*O838++IF(P838="",0,VLOOKUP(P838,ProduktySlužby!$A$4:$C$100,2,FALSE))*Q838)</f>
        <v/>
      </c>
      <c r="S838" s="73" t="str">
        <f>IF(R838="","",R838+R838*ProduktySlužby!$B$1)</f>
        <v/>
      </c>
      <c r="T838" s="74" t="str">
        <f>IF(B838="","",VLOOKUP(B838,Zákazníci!$A$2:$M$1000,11,FALSE)&amp;", "&amp;VLOOKUP(B838,Zákazníci!$A$2:$M$1000,12,FALSE)&amp;", "&amp;VLOOKUP(B838,Zákazníci!$A$2:$M$1000,13,FALSE))</f>
        <v/>
      </c>
    </row>
    <row r="839" spans="1:20" ht="12.75">
      <c r="A839" s="65">
        <v>838</v>
      </c>
      <c r="B839" s="66"/>
      <c r="C839" s="66"/>
      <c r="D839" s="66"/>
      <c r="E839" s="66"/>
      <c r="F839" s="67"/>
      <c r="G839" s="70" t="str">
        <f t="shared" ca="1" si="0"/>
        <v/>
      </c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73" t="str">
        <f>IF(H839="","",VLOOKUP(H839,ProduktySlužby!$A$4:$C$100,2,FALSE)*I839+IF(J839="",0,VLOOKUP(J839,ProduktySlužby!$A$4:$C$100,2,FALSE))*K839+IF(L839="",0,VLOOKUP(L839,ProduktySlužby!$A$4:$C$100,2,FALSE))*M839++IF(N839="",0,VLOOKUP(N839,ProduktySlužby!$A$4:$C$100,2,FALSE))*O839++IF(P839="",0,VLOOKUP(P839,ProduktySlužby!$A$4:$C$100,2,FALSE))*Q839)</f>
        <v/>
      </c>
      <c r="S839" s="73" t="str">
        <f>IF(R839="","",R839+R839*ProduktySlužby!$B$1)</f>
        <v/>
      </c>
      <c r="T839" s="74" t="str">
        <f>IF(B839="","",VLOOKUP(B839,Zákazníci!$A$2:$M$1000,11,FALSE)&amp;", "&amp;VLOOKUP(B839,Zákazníci!$A$2:$M$1000,12,FALSE)&amp;", "&amp;VLOOKUP(B839,Zákazníci!$A$2:$M$1000,13,FALSE))</f>
        <v/>
      </c>
    </row>
    <row r="840" spans="1:20" ht="12.75">
      <c r="A840" s="65">
        <v>839</v>
      </c>
      <c r="B840" s="66"/>
      <c r="C840" s="66"/>
      <c r="D840" s="66"/>
      <c r="E840" s="66"/>
      <c r="F840" s="67"/>
      <c r="G840" s="70" t="str">
        <f t="shared" ca="1" si="0"/>
        <v/>
      </c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73" t="str">
        <f>IF(H840="","",VLOOKUP(H840,ProduktySlužby!$A$4:$C$100,2,FALSE)*I840+IF(J840="",0,VLOOKUP(J840,ProduktySlužby!$A$4:$C$100,2,FALSE))*K840+IF(L840="",0,VLOOKUP(L840,ProduktySlužby!$A$4:$C$100,2,FALSE))*M840++IF(N840="",0,VLOOKUP(N840,ProduktySlužby!$A$4:$C$100,2,FALSE))*O840++IF(P840="",0,VLOOKUP(P840,ProduktySlužby!$A$4:$C$100,2,FALSE))*Q840)</f>
        <v/>
      </c>
      <c r="S840" s="73" t="str">
        <f>IF(R840="","",R840+R840*ProduktySlužby!$B$1)</f>
        <v/>
      </c>
      <c r="T840" s="74" t="str">
        <f>IF(B840="","",VLOOKUP(B840,Zákazníci!$A$2:$M$1000,11,FALSE)&amp;", "&amp;VLOOKUP(B840,Zákazníci!$A$2:$M$1000,12,FALSE)&amp;", "&amp;VLOOKUP(B840,Zákazníci!$A$2:$M$1000,13,FALSE))</f>
        <v/>
      </c>
    </row>
    <row r="841" spans="1:20" ht="12.75">
      <c r="A841" s="65">
        <v>840</v>
      </c>
      <c r="B841" s="66"/>
      <c r="C841" s="66"/>
      <c r="D841" s="66"/>
      <c r="E841" s="66"/>
      <c r="F841" s="67"/>
      <c r="G841" s="70" t="str">
        <f t="shared" ca="1" si="0"/>
        <v/>
      </c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73" t="str">
        <f>IF(H841="","",VLOOKUP(H841,ProduktySlužby!$A$4:$C$100,2,FALSE)*I841+IF(J841="",0,VLOOKUP(J841,ProduktySlužby!$A$4:$C$100,2,FALSE))*K841+IF(L841="",0,VLOOKUP(L841,ProduktySlužby!$A$4:$C$100,2,FALSE))*M841++IF(N841="",0,VLOOKUP(N841,ProduktySlužby!$A$4:$C$100,2,FALSE))*O841++IF(P841="",0,VLOOKUP(P841,ProduktySlužby!$A$4:$C$100,2,FALSE))*Q841)</f>
        <v/>
      </c>
      <c r="S841" s="73" t="str">
        <f>IF(R841="","",R841+R841*ProduktySlužby!$B$1)</f>
        <v/>
      </c>
      <c r="T841" s="74" t="str">
        <f>IF(B841="","",VLOOKUP(B841,Zákazníci!$A$2:$M$1000,11,FALSE)&amp;", "&amp;VLOOKUP(B841,Zákazníci!$A$2:$M$1000,12,FALSE)&amp;", "&amp;VLOOKUP(B841,Zákazníci!$A$2:$M$1000,13,FALSE))</f>
        <v/>
      </c>
    </row>
    <row r="842" spans="1:20" ht="12.75">
      <c r="A842" s="65">
        <v>841</v>
      </c>
      <c r="B842" s="66"/>
      <c r="C842" s="66"/>
      <c r="D842" s="66"/>
      <c r="E842" s="66"/>
      <c r="F842" s="67"/>
      <c r="G842" s="70" t="str">
        <f t="shared" ca="1" si="0"/>
        <v/>
      </c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73" t="str">
        <f>IF(H842="","",VLOOKUP(H842,ProduktySlužby!$A$4:$C$100,2,FALSE)*I842+IF(J842="",0,VLOOKUP(J842,ProduktySlužby!$A$4:$C$100,2,FALSE))*K842+IF(L842="",0,VLOOKUP(L842,ProduktySlužby!$A$4:$C$100,2,FALSE))*M842++IF(N842="",0,VLOOKUP(N842,ProduktySlužby!$A$4:$C$100,2,FALSE))*O842++IF(P842="",0,VLOOKUP(P842,ProduktySlužby!$A$4:$C$100,2,FALSE))*Q842)</f>
        <v/>
      </c>
      <c r="S842" s="73" t="str">
        <f>IF(R842="","",R842+R842*ProduktySlužby!$B$1)</f>
        <v/>
      </c>
      <c r="T842" s="74" t="str">
        <f>IF(B842="","",VLOOKUP(B842,Zákazníci!$A$2:$M$1000,11,FALSE)&amp;", "&amp;VLOOKUP(B842,Zákazníci!$A$2:$M$1000,12,FALSE)&amp;", "&amp;VLOOKUP(B842,Zákazníci!$A$2:$M$1000,13,FALSE))</f>
        <v/>
      </c>
    </row>
    <row r="843" spans="1:20" ht="12.75">
      <c r="A843" s="65">
        <v>842</v>
      </c>
      <c r="B843" s="66"/>
      <c r="C843" s="66"/>
      <c r="D843" s="66"/>
      <c r="E843" s="66"/>
      <c r="F843" s="67"/>
      <c r="G843" s="70" t="str">
        <f t="shared" ca="1" si="0"/>
        <v/>
      </c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73" t="str">
        <f>IF(H843="","",VLOOKUP(H843,ProduktySlužby!$A$4:$C$100,2,FALSE)*I843+IF(J843="",0,VLOOKUP(J843,ProduktySlužby!$A$4:$C$100,2,FALSE))*K843+IF(L843="",0,VLOOKUP(L843,ProduktySlužby!$A$4:$C$100,2,FALSE))*M843++IF(N843="",0,VLOOKUP(N843,ProduktySlužby!$A$4:$C$100,2,FALSE))*O843++IF(P843="",0,VLOOKUP(P843,ProduktySlužby!$A$4:$C$100,2,FALSE))*Q843)</f>
        <v/>
      </c>
      <c r="S843" s="73" t="str">
        <f>IF(R843="","",R843+R843*ProduktySlužby!$B$1)</f>
        <v/>
      </c>
      <c r="T843" s="74" t="str">
        <f>IF(B843="","",VLOOKUP(B843,Zákazníci!$A$2:$M$1000,11,FALSE)&amp;", "&amp;VLOOKUP(B843,Zákazníci!$A$2:$M$1000,12,FALSE)&amp;", "&amp;VLOOKUP(B843,Zákazníci!$A$2:$M$1000,13,FALSE))</f>
        <v/>
      </c>
    </row>
    <row r="844" spans="1:20" ht="12.75">
      <c r="A844" s="65">
        <v>843</v>
      </c>
      <c r="B844" s="66"/>
      <c r="C844" s="66"/>
      <c r="D844" s="66"/>
      <c r="E844" s="66"/>
      <c r="F844" s="67"/>
      <c r="G844" s="70" t="str">
        <f t="shared" ca="1" si="0"/>
        <v/>
      </c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73" t="str">
        <f>IF(H844="","",VLOOKUP(H844,ProduktySlužby!$A$4:$C$100,2,FALSE)*I844+IF(J844="",0,VLOOKUP(J844,ProduktySlužby!$A$4:$C$100,2,FALSE))*K844+IF(L844="",0,VLOOKUP(L844,ProduktySlužby!$A$4:$C$100,2,FALSE))*M844++IF(N844="",0,VLOOKUP(N844,ProduktySlužby!$A$4:$C$100,2,FALSE))*O844++IF(P844="",0,VLOOKUP(P844,ProduktySlužby!$A$4:$C$100,2,FALSE))*Q844)</f>
        <v/>
      </c>
      <c r="S844" s="73" t="str">
        <f>IF(R844="","",R844+R844*ProduktySlužby!$B$1)</f>
        <v/>
      </c>
      <c r="T844" s="74" t="str">
        <f>IF(B844="","",VLOOKUP(B844,Zákazníci!$A$2:$M$1000,11,FALSE)&amp;", "&amp;VLOOKUP(B844,Zákazníci!$A$2:$M$1000,12,FALSE)&amp;", "&amp;VLOOKUP(B844,Zákazníci!$A$2:$M$1000,13,FALSE))</f>
        <v/>
      </c>
    </row>
    <row r="845" spans="1:20" ht="12.75">
      <c r="A845" s="65">
        <v>844</v>
      </c>
      <c r="B845" s="66"/>
      <c r="C845" s="66"/>
      <c r="D845" s="66"/>
      <c r="E845" s="66"/>
      <c r="F845" s="67"/>
      <c r="G845" s="70" t="str">
        <f t="shared" ca="1" si="0"/>
        <v/>
      </c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73" t="str">
        <f>IF(H845="","",VLOOKUP(H845,ProduktySlužby!$A$4:$C$100,2,FALSE)*I845+IF(J845="",0,VLOOKUP(J845,ProduktySlužby!$A$4:$C$100,2,FALSE))*K845+IF(L845="",0,VLOOKUP(L845,ProduktySlužby!$A$4:$C$100,2,FALSE))*M845++IF(N845="",0,VLOOKUP(N845,ProduktySlužby!$A$4:$C$100,2,FALSE))*O845++IF(P845="",0,VLOOKUP(P845,ProduktySlužby!$A$4:$C$100,2,FALSE))*Q845)</f>
        <v/>
      </c>
      <c r="S845" s="73" t="str">
        <f>IF(R845="","",R845+R845*ProduktySlužby!$B$1)</f>
        <v/>
      </c>
      <c r="T845" s="74" t="str">
        <f>IF(B845="","",VLOOKUP(B845,Zákazníci!$A$2:$M$1000,11,FALSE)&amp;", "&amp;VLOOKUP(B845,Zákazníci!$A$2:$M$1000,12,FALSE)&amp;", "&amp;VLOOKUP(B845,Zákazníci!$A$2:$M$1000,13,FALSE))</f>
        <v/>
      </c>
    </row>
    <row r="846" spans="1:20" ht="12.75">
      <c r="A846" s="65">
        <v>845</v>
      </c>
      <c r="B846" s="66"/>
      <c r="C846" s="66"/>
      <c r="D846" s="66"/>
      <c r="E846" s="66"/>
      <c r="F846" s="67"/>
      <c r="G846" s="70" t="str">
        <f t="shared" ca="1" si="0"/>
        <v/>
      </c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73" t="str">
        <f>IF(H846="","",VLOOKUP(H846,ProduktySlužby!$A$4:$C$100,2,FALSE)*I846+IF(J846="",0,VLOOKUP(J846,ProduktySlužby!$A$4:$C$100,2,FALSE))*K846+IF(L846="",0,VLOOKUP(L846,ProduktySlužby!$A$4:$C$100,2,FALSE))*M846++IF(N846="",0,VLOOKUP(N846,ProduktySlužby!$A$4:$C$100,2,FALSE))*O846++IF(P846="",0,VLOOKUP(P846,ProduktySlužby!$A$4:$C$100,2,FALSE))*Q846)</f>
        <v/>
      </c>
      <c r="S846" s="73" t="str">
        <f>IF(R846="","",R846+R846*ProduktySlužby!$B$1)</f>
        <v/>
      </c>
      <c r="T846" s="74" t="str">
        <f>IF(B846="","",VLOOKUP(B846,Zákazníci!$A$2:$M$1000,11,FALSE)&amp;", "&amp;VLOOKUP(B846,Zákazníci!$A$2:$M$1000,12,FALSE)&amp;", "&amp;VLOOKUP(B846,Zákazníci!$A$2:$M$1000,13,FALSE))</f>
        <v/>
      </c>
    </row>
    <row r="847" spans="1:20" ht="12.75">
      <c r="A847" s="65">
        <v>846</v>
      </c>
      <c r="B847" s="66"/>
      <c r="C847" s="66"/>
      <c r="D847" s="66"/>
      <c r="E847" s="66"/>
      <c r="F847" s="67"/>
      <c r="G847" s="70" t="str">
        <f t="shared" ca="1" si="0"/>
        <v/>
      </c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73" t="str">
        <f>IF(H847="","",VLOOKUP(H847,ProduktySlužby!$A$4:$C$100,2,FALSE)*I847+IF(J847="",0,VLOOKUP(J847,ProduktySlužby!$A$4:$C$100,2,FALSE))*K847+IF(L847="",0,VLOOKUP(L847,ProduktySlužby!$A$4:$C$100,2,FALSE))*M847++IF(N847="",0,VLOOKUP(N847,ProduktySlužby!$A$4:$C$100,2,FALSE))*O847++IF(P847="",0,VLOOKUP(P847,ProduktySlužby!$A$4:$C$100,2,FALSE))*Q847)</f>
        <v/>
      </c>
      <c r="S847" s="73" t="str">
        <f>IF(R847="","",R847+R847*ProduktySlužby!$B$1)</f>
        <v/>
      </c>
      <c r="T847" s="74" t="str">
        <f>IF(B847="","",VLOOKUP(B847,Zákazníci!$A$2:$M$1000,11,FALSE)&amp;", "&amp;VLOOKUP(B847,Zákazníci!$A$2:$M$1000,12,FALSE)&amp;", "&amp;VLOOKUP(B847,Zákazníci!$A$2:$M$1000,13,FALSE))</f>
        <v/>
      </c>
    </row>
    <row r="848" spans="1:20" ht="12.75">
      <c r="A848" s="65">
        <v>847</v>
      </c>
      <c r="B848" s="66"/>
      <c r="C848" s="66"/>
      <c r="D848" s="66"/>
      <c r="E848" s="66"/>
      <c r="F848" s="67"/>
      <c r="G848" s="70" t="str">
        <f t="shared" ca="1" si="0"/>
        <v/>
      </c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73" t="str">
        <f>IF(H848="","",VLOOKUP(H848,ProduktySlužby!$A$4:$C$100,2,FALSE)*I848+IF(J848="",0,VLOOKUP(J848,ProduktySlužby!$A$4:$C$100,2,FALSE))*K848+IF(L848="",0,VLOOKUP(L848,ProduktySlužby!$A$4:$C$100,2,FALSE))*M848++IF(N848="",0,VLOOKUP(N848,ProduktySlužby!$A$4:$C$100,2,FALSE))*O848++IF(P848="",0,VLOOKUP(P848,ProduktySlužby!$A$4:$C$100,2,FALSE))*Q848)</f>
        <v/>
      </c>
      <c r="S848" s="73" t="str">
        <f>IF(R848="","",R848+R848*ProduktySlužby!$B$1)</f>
        <v/>
      </c>
      <c r="T848" s="74" t="str">
        <f>IF(B848="","",VLOOKUP(B848,Zákazníci!$A$2:$M$1000,11,FALSE)&amp;", "&amp;VLOOKUP(B848,Zákazníci!$A$2:$M$1000,12,FALSE)&amp;", "&amp;VLOOKUP(B848,Zákazníci!$A$2:$M$1000,13,FALSE))</f>
        <v/>
      </c>
    </row>
    <row r="849" spans="1:20" ht="12.75">
      <c r="A849" s="65">
        <v>848</v>
      </c>
      <c r="B849" s="66"/>
      <c r="C849" s="66"/>
      <c r="D849" s="66"/>
      <c r="E849" s="66"/>
      <c r="F849" s="67"/>
      <c r="G849" s="70" t="str">
        <f t="shared" ca="1" si="0"/>
        <v/>
      </c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73" t="str">
        <f>IF(H849="","",VLOOKUP(H849,ProduktySlužby!$A$4:$C$100,2,FALSE)*I849+IF(J849="",0,VLOOKUP(J849,ProduktySlužby!$A$4:$C$100,2,FALSE))*K849+IF(L849="",0,VLOOKUP(L849,ProduktySlužby!$A$4:$C$100,2,FALSE))*M849++IF(N849="",0,VLOOKUP(N849,ProduktySlužby!$A$4:$C$100,2,FALSE))*O849++IF(P849="",0,VLOOKUP(P849,ProduktySlužby!$A$4:$C$100,2,FALSE))*Q849)</f>
        <v/>
      </c>
      <c r="S849" s="73" t="str">
        <f>IF(R849="","",R849+R849*ProduktySlužby!$B$1)</f>
        <v/>
      </c>
      <c r="T849" s="74" t="str">
        <f>IF(B849="","",VLOOKUP(B849,Zákazníci!$A$2:$M$1000,11,FALSE)&amp;", "&amp;VLOOKUP(B849,Zákazníci!$A$2:$M$1000,12,FALSE)&amp;", "&amp;VLOOKUP(B849,Zákazníci!$A$2:$M$1000,13,FALSE))</f>
        <v/>
      </c>
    </row>
    <row r="850" spans="1:20" ht="12.75">
      <c r="A850" s="65">
        <v>849</v>
      </c>
      <c r="B850" s="66"/>
      <c r="C850" s="66"/>
      <c r="D850" s="66"/>
      <c r="E850" s="66"/>
      <c r="F850" s="67"/>
      <c r="G850" s="70" t="str">
        <f t="shared" ca="1" si="0"/>
        <v/>
      </c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73" t="str">
        <f>IF(H850="","",VLOOKUP(H850,ProduktySlužby!$A$4:$C$100,2,FALSE)*I850+IF(J850="",0,VLOOKUP(J850,ProduktySlužby!$A$4:$C$100,2,FALSE))*K850+IF(L850="",0,VLOOKUP(L850,ProduktySlužby!$A$4:$C$100,2,FALSE))*M850++IF(N850="",0,VLOOKUP(N850,ProduktySlužby!$A$4:$C$100,2,FALSE))*O850++IF(P850="",0,VLOOKUP(P850,ProduktySlužby!$A$4:$C$100,2,FALSE))*Q850)</f>
        <v/>
      </c>
      <c r="S850" s="73" t="str">
        <f>IF(R850="","",R850+R850*ProduktySlužby!$B$1)</f>
        <v/>
      </c>
      <c r="T850" s="74" t="str">
        <f>IF(B850="","",VLOOKUP(B850,Zákazníci!$A$2:$M$1000,11,FALSE)&amp;", "&amp;VLOOKUP(B850,Zákazníci!$A$2:$M$1000,12,FALSE)&amp;", "&amp;VLOOKUP(B850,Zákazníci!$A$2:$M$1000,13,FALSE))</f>
        <v/>
      </c>
    </row>
    <row r="851" spans="1:20" ht="12.75">
      <c r="A851" s="65">
        <v>850</v>
      </c>
      <c r="B851" s="66"/>
      <c r="C851" s="66"/>
      <c r="D851" s="66"/>
      <c r="E851" s="66"/>
      <c r="F851" s="67"/>
      <c r="G851" s="70" t="str">
        <f t="shared" ca="1" si="0"/>
        <v/>
      </c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73" t="str">
        <f>IF(H851="","",VLOOKUP(H851,ProduktySlužby!$A$4:$C$100,2,FALSE)*I851+IF(J851="",0,VLOOKUP(J851,ProduktySlužby!$A$4:$C$100,2,FALSE))*K851+IF(L851="",0,VLOOKUP(L851,ProduktySlužby!$A$4:$C$100,2,FALSE))*M851++IF(N851="",0,VLOOKUP(N851,ProduktySlužby!$A$4:$C$100,2,FALSE))*O851++IF(P851="",0,VLOOKUP(P851,ProduktySlužby!$A$4:$C$100,2,FALSE))*Q851)</f>
        <v/>
      </c>
      <c r="S851" s="73" t="str">
        <f>IF(R851="","",R851+R851*ProduktySlužby!$B$1)</f>
        <v/>
      </c>
      <c r="T851" s="74" t="str">
        <f>IF(B851="","",VLOOKUP(B851,Zákazníci!$A$2:$M$1000,11,FALSE)&amp;", "&amp;VLOOKUP(B851,Zákazníci!$A$2:$M$1000,12,FALSE)&amp;", "&amp;VLOOKUP(B851,Zákazníci!$A$2:$M$1000,13,FALSE))</f>
        <v/>
      </c>
    </row>
    <row r="852" spans="1:20" ht="12.75">
      <c r="A852" s="65">
        <v>851</v>
      </c>
      <c r="B852" s="66"/>
      <c r="C852" s="66"/>
      <c r="D852" s="66"/>
      <c r="E852" s="66"/>
      <c r="F852" s="67"/>
      <c r="G852" s="70" t="str">
        <f t="shared" ca="1" si="0"/>
        <v/>
      </c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73" t="str">
        <f>IF(H852="","",VLOOKUP(H852,ProduktySlužby!$A$4:$C$100,2,FALSE)*I852+IF(J852="",0,VLOOKUP(J852,ProduktySlužby!$A$4:$C$100,2,FALSE))*K852+IF(L852="",0,VLOOKUP(L852,ProduktySlužby!$A$4:$C$100,2,FALSE))*M852++IF(N852="",0,VLOOKUP(N852,ProduktySlužby!$A$4:$C$100,2,FALSE))*O852++IF(P852="",0,VLOOKUP(P852,ProduktySlužby!$A$4:$C$100,2,FALSE))*Q852)</f>
        <v/>
      </c>
      <c r="S852" s="73" t="str">
        <f>IF(R852="","",R852+R852*ProduktySlužby!$B$1)</f>
        <v/>
      </c>
      <c r="T852" s="74" t="str">
        <f>IF(B852="","",VLOOKUP(B852,Zákazníci!$A$2:$M$1000,11,FALSE)&amp;", "&amp;VLOOKUP(B852,Zákazníci!$A$2:$M$1000,12,FALSE)&amp;", "&amp;VLOOKUP(B852,Zákazníci!$A$2:$M$1000,13,FALSE))</f>
        <v/>
      </c>
    </row>
    <row r="853" spans="1:20" ht="12.75">
      <c r="A853" s="65">
        <v>852</v>
      </c>
      <c r="B853" s="66"/>
      <c r="C853" s="66"/>
      <c r="D853" s="66"/>
      <c r="E853" s="66"/>
      <c r="F853" s="67"/>
      <c r="G853" s="70" t="str">
        <f t="shared" ca="1" si="0"/>
        <v/>
      </c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73" t="str">
        <f>IF(H853="","",VLOOKUP(H853,ProduktySlužby!$A$4:$C$100,2,FALSE)*I853+IF(J853="",0,VLOOKUP(J853,ProduktySlužby!$A$4:$C$100,2,FALSE))*K853+IF(L853="",0,VLOOKUP(L853,ProduktySlužby!$A$4:$C$100,2,FALSE))*M853++IF(N853="",0,VLOOKUP(N853,ProduktySlužby!$A$4:$C$100,2,FALSE))*O853++IF(P853="",0,VLOOKUP(P853,ProduktySlužby!$A$4:$C$100,2,FALSE))*Q853)</f>
        <v/>
      </c>
      <c r="S853" s="73" t="str">
        <f>IF(R853="","",R853+R853*ProduktySlužby!$B$1)</f>
        <v/>
      </c>
      <c r="T853" s="74" t="str">
        <f>IF(B853="","",VLOOKUP(B853,Zákazníci!$A$2:$M$1000,11,FALSE)&amp;", "&amp;VLOOKUP(B853,Zákazníci!$A$2:$M$1000,12,FALSE)&amp;", "&amp;VLOOKUP(B853,Zákazníci!$A$2:$M$1000,13,FALSE))</f>
        <v/>
      </c>
    </row>
    <row r="854" spans="1:20" ht="12.75">
      <c r="A854" s="65">
        <v>853</v>
      </c>
      <c r="B854" s="66"/>
      <c r="C854" s="66"/>
      <c r="D854" s="66"/>
      <c r="E854" s="66"/>
      <c r="F854" s="67"/>
      <c r="G854" s="70" t="str">
        <f t="shared" ca="1" si="0"/>
        <v/>
      </c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73" t="str">
        <f>IF(H854="","",VLOOKUP(H854,ProduktySlužby!$A$4:$C$100,2,FALSE)*I854+IF(J854="",0,VLOOKUP(J854,ProduktySlužby!$A$4:$C$100,2,FALSE))*K854+IF(L854="",0,VLOOKUP(L854,ProduktySlužby!$A$4:$C$100,2,FALSE))*M854++IF(N854="",0,VLOOKUP(N854,ProduktySlužby!$A$4:$C$100,2,FALSE))*O854++IF(P854="",0,VLOOKUP(P854,ProduktySlužby!$A$4:$C$100,2,FALSE))*Q854)</f>
        <v/>
      </c>
      <c r="S854" s="73" t="str">
        <f>IF(R854="","",R854+R854*ProduktySlužby!$B$1)</f>
        <v/>
      </c>
      <c r="T854" s="74" t="str">
        <f>IF(B854="","",VLOOKUP(B854,Zákazníci!$A$2:$M$1000,11,FALSE)&amp;", "&amp;VLOOKUP(B854,Zákazníci!$A$2:$M$1000,12,FALSE)&amp;", "&amp;VLOOKUP(B854,Zákazníci!$A$2:$M$1000,13,FALSE))</f>
        <v/>
      </c>
    </row>
    <row r="855" spans="1:20" ht="12.75">
      <c r="A855" s="65">
        <v>854</v>
      </c>
      <c r="B855" s="66"/>
      <c r="C855" s="66"/>
      <c r="D855" s="66"/>
      <c r="E855" s="66"/>
      <c r="F855" s="67"/>
      <c r="G855" s="70" t="str">
        <f t="shared" ca="1" si="0"/>
        <v/>
      </c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73" t="str">
        <f>IF(H855="","",VLOOKUP(H855,ProduktySlužby!$A$4:$C$100,2,FALSE)*I855+IF(J855="",0,VLOOKUP(J855,ProduktySlužby!$A$4:$C$100,2,FALSE))*K855+IF(L855="",0,VLOOKUP(L855,ProduktySlužby!$A$4:$C$100,2,FALSE))*M855++IF(N855="",0,VLOOKUP(N855,ProduktySlužby!$A$4:$C$100,2,FALSE))*O855++IF(P855="",0,VLOOKUP(P855,ProduktySlužby!$A$4:$C$100,2,FALSE))*Q855)</f>
        <v/>
      </c>
      <c r="S855" s="73" t="str">
        <f>IF(R855="","",R855+R855*ProduktySlužby!$B$1)</f>
        <v/>
      </c>
      <c r="T855" s="74" t="str">
        <f>IF(B855="","",VLOOKUP(B855,Zákazníci!$A$2:$M$1000,11,FALSE)&amp;", "&amp;VLOOKUP(B855,Zákazníci!$A$2:$M$1000,12,FALSE)&amp;", "&amp;VLOOKUP(B855,Zákazníci!$A$2:$M$1000,13,FALSE))</f>
        <v/>
      </c>
    </row>
    <row r="856" spans="1:20" ht="12.75">
      <c r="A856" s="65">
        <v>855</v>
      </c>
      <c r="B856" s="66"/>
      <c r="C856" s="66"/>
      <c r="D856" s="66"/>
      <c r="E856" s="66"/>
      <c r="F856" s="67"/>
      <c r="G856" s="70" t="str">
        <f t="shared" ca="1" si="0"/>
        <v/>
      </c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73" t="str">
        <f>IF(H856="","",VLOOKUP(H856,ProduktySlužby!$A$4:$C$100,2,FALSE)*I856+IF(J856="",0,VLOOKUP(J856,ProduktySlužby!$A$4:$C$100,2,FALSE))*K856+IF(L856="",0,VLOOKUP(L856,ProduktySlužby!$A$4:$C$100,2,FALSE))*M856++IF(N856="",0,VLOOKUP(N856,ProduktySlužby!$A$4:$C$100,2,FALSE))*O856++IF(P856="",0,VLOOKUP(P856,ProduktySlužby!$A$4:$C$100,2,FALSE))*Q856)</f>
        <v/>
      </c>
      <c r="S856" s="73" t="str">
        <f>IF(R856="","",R856+R856*ProduktySlužby!$B$1)</f>
        <v/>
      </c>
      <c r="T856" s="74" t="str">
        <f>IF(B856="","",VLOOKUP(B856,Zákazníci!$A$2:$M$1000,11,FALSE)&amp;", "&amp;VLOOKUP(B856,Zákazníci!$A$2:$M$1000,12,FALSE)&amp;", "&amp;VLOOKUP(B856,Zákazníci!$A$2:$M$1000,13,FALSE))</f>
        <v/>
      </c>
    </row>
    <row r="857" spans="1:20" ht="12.75">
      <c r="A857" s="65">
        <v>856</v>
      </c>
      <c r="B857" s="66"/>
      <c r="C857" s="66"/>
      <c r="D857" s="66"/>
      <c r="E857" s="66"/>
      <c r="F857" s="67"/>
      <c r="G857" s="70" t="str">
        <f t="shared" ca="1" si="0"/>
        <v/>
      </c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73" t="str">
        <f>IF(H857="","",VLOOKUP(H857,ProduktySlužby!$A$4:$C$100,2,FALSE)*I857+IF(J857="",0,VLOOKUP(J857,ProduktySlužby!$A$4:$C$100,2,FALSE))*K857+IF(L857="",0,VLOOKUP(L857,ProduktySlužby!$A$4:$C$100,2,FALSE))*M857++IF(N857="",0,VLOOKUP(N857,ProduktySlužby!$A$4:$C$100,2,FALSE))*O857++IF(P857="",0,VLOOKUP(P857,ProduktySlužby!$A$4:$C$100,2,FALSE))*Q857)</f>
        <v/>
      </c>
      <c r="S857" s="73" t="str">
        <f>IF(R857="","",R857+R857*ProduktySlužby!$B$1)</f>
        <v/>
      </c>
      <c r="T857" s="74" t="str">
        <f>IF(B857="","",VLOOKUP(B857,Zákazníci!$A$2:$M$1000,11,FALSE)&amp;", "&amp;VLOOKUP(B857,Zákazníci!$A$2:$M$1000,12,FALSE)&amp;", "&amp;VLOOKUP(B857,Zákazníci!$A$2:$M$1000,13,FALSE))</f>
        <v/>
      </c>
    </row>
    <row r="858" spans="1:20" ht="12.75">
      <c r="A858" s="65">
        <v>857</v>
      </c>
      <c r="B858" s="66"/>
      <c r="C858" s="66"/>
      <c r="D858" s="66"/>
      <c r="E858" s="66"/>
      <c r="F858" s="67"/>
      <c r="G858" s="70" t="str">
        <f t="shared" ca="1" si="0"/>
        <v/>
      </c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73" t="str">
        <f>IF(H858="","",VLOOKUP(H858,ProduktySlužby!$A$4:$C$100,2,FALSE)*I858+IF(J858="",0,VLOOKUP(J858,ProduktySlužby!$A$4:$C$100,2,FALSE))*K858+IF(L858="",0,VLOOKUP(L858,ProduktySlužby!$A$4:$C$100,2,FALSE))*M858++IF(N858="",0,VLOOKUP(N858,ProduktySlužby!$A$4:$C$100,2,FALSE))*O858++IF(P858="",0,VLOOKUP(P858,ProduktySlužby!$A$4:$C$100,2,FALSE))*Q858)</f>
        <v/>
      </c>
      <c r="S858" s="73" t="str">
        <f>IF(R858="","",R858+R858*ProduktySlužby!$B$1)</f>
        <v/>
      </c>
      <c r="T858" s="74" t="str">
        <f>IF(B858="","",VLOOKUP(B858,Zákazníci!$A$2:$M$1000,11,FALSE)&amp;", "&amp;VLOOKUP(B858,Zákazníci!$A$2:$M$1000,12,FALSE)&amp;", "&amp;VLOOKUP(B858,Zákazníci!$A$2:$M$1000,13,FALSE))</f>
        <v/>
      </c>
    </row>
    <row r="859" spans="1:20" ht="12.75">
      <c r="A859" s="65">
        <v>858</v>
      </c>
      <c r="B859" s="66"/>
      <c r="C859" s="66"/>
      <c r="D859" s="66"/>
      <c r="E859" s="66"/>
      <c r="F859" s="67"/>
      <c r="G859" s="70" t="str">
        <f t="shared" ca="1" si="0"/>
        <v/>
      </c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73" t="str">
        <f>IF(H859="","",VLOOKUP(H859,ProduktySlužby!$A$4:$C$100,2,FALSE)*I859+IF(J859="",0,VLOOKUP(J859,ProduktySlužby!$A$4:$C$100,2,FALSE))*K859+IF(L859="",0,VLOOKUP(L859,ProduktySlužby!$A$4:$C$100,2,FALSE))*M859++IF(N859="",0,VLOOKUP(N859,ProduktySlužby!$A$4:$C$100,2,FALSE))*O859++IF(P859="",0,VLOOKUP(P859,ProduktySlužby!$A$4:$C$100,2,FALSE))*Q859)</f>
        <v/>
      </c>
      <c r="S859" s="73" t="str">
        <f>IF(R859="","",R859+R859*ProduktySlužby!$B$1)</f>
        <v/>
      </c>
      <c r="T859" s="74" t="str">
        <f>IF(B859="","",VLOOKUP(B859,Zákazníci!$A$2:$M$1000,11,FALSE)&amp;", "&amp;VLOOKUP(B859,Zákazníci!$A$2:$M$1000,12,FALSE)&amp;", "&amp;VLOOKUP(B859,Zákazníci!$A$2:$M$1000,13,FALSE))</f>
        <v/>
      </c>
    </row>
    <row r="860" spans="1:20" ht="12.75">
      <c r="A860" s="65">
        <v>859</v>
      </c>
      <c r="B860" s="66"/>
      <c r="C860" s="66"/>
      <c r="D860" s="66"/>
      <c r="E860" s="66"/>
      <c r="F860" s="67"/>
      <c r="G860" s="70" t="str">
        <f t="shared" ca="1" si="0"/>
        <v/>
      </c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73" t="str">
        <f>IF(H860="","",VLOOKUP(H860,ProduktySlužby!$A$4:$C$100,2,FALSE)*I860+IF(J860="",0,VLOOKUP(J860,ProduktySlužby!$A$4:$C$100,2,FALSE))*K860+IF(L860="",0,VLOOKUP(L860,ProduktySlužby!$A$4:$C$100,2,FALSE))*M860++IF(N860="",0,VLOOKUP(N860,ProduktySlužby!$A$4:$C$100,2,FALSE))*O860++IF(P860="",0,VLOOKUP(P860,ProduktySlužby!$A$4:$C$100,2,FALSE))*Q860)</f>
        <v/>
      </c>
      <c r="S860" s="73" t="str">
        <f>IF(R860="","",R860+R860*ProduktySlužby!$B$1)</f>
        <v/>
      </c>
      <c r="T860" s="74" t="str">
        <f>IF(B860="","",VLOOKUP(B860,Zákazníci!$A$2:$M$1000,11,FALSE)&amp;", "&amp;VLOOKUP(B860,Zákazníci!$A$2:$M$1000,12,FALSE)&amp;", "&amp;VLOOKUP(B860,Zákazníci!$A$2:$M$1000,13,FALSE))</f>
        <v/>
      </c>
    </row>
    <row r="861" spans="1:20" ht="12.75">
      <c r="A861" s="65">
        <v>860</v>
      </c>
      <c r="B861" s="66"/>
      <c r="C861" s="66"/>
      <c r="D861" s="66"/>
      <c r="E861" s="66"/>
      <c r="F861" s="67"/>
      <c r="G861" s="70" t="str">
        <f t="shared" ca="1" si="0"/>
        <v/>
      </c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73" t="str">
        <f>IF(H861="","",VLOOKUP(H861,ProduktySlužby!$A$4:$C$100,2,FALSE)*I861+IF(J861="",0,VLOOKUP(J861,ProduktySlužby!$A$4:$C$100,2,FALSE))*K861+IF(L861="",0,VLOOKUP(L861,ProduktySlužby!$A$4:$C$100,2,FALSE))*M861++IF(N861="",0,VLOOKUP(N861,ProduktySlužby!$A$4:$C$100,2,FALSE))*O861++IF(P861="",0,VLOOKUP(P861,ProduktySlužby!$A$4:$C$100,2,FALSE))*Q861)</f>
        <v/>
      </c>
      <c r="S861" s="73" t="str">
        <f>IF(R861="","",R861+R861*ProduktySlužby!$B$1)</f>
        <v/>
      </c>
      <c r="T861" s="74" t="str">
        <f>IF(B861="","",VLOOKUP(B861,Zákazníci!$A$2:$M$1000,11,FALSE)&amp;", "&amp;VLOOKUP(B861,Zákazníci!$A$2:$M$1000,12,FALSE)&amp;", "&amp;VLOOKUP(B861,Zákazníci!$A$2:$M$1000,13,FALSE))</f>
        <v/>
      </c>
    </row>
    <row r="862" spans="1:20" ht="12.75">
      <c r="A862" s="65">
        <v>861</v>
      </c>
      <c r="B862" s="66"/>
      <c r="C862" s="66"/>
      <c r="D862" s="66"/>
      <c r="E862" s="66"/>
      <c r="F862" s="67"/>
      <c r="G862" s="70" t="str">
        <f t="shared" ca="1" si="0"/>
        <v/>
      </c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73" t="str">
        <f>IF(H862="","",VLOOKUP(H862,ProduktySlužby!$A$4:$C$100,2,FALSE)*I862+IF(J862="",0,VLOOKUP(J862,ProduktySlužby!$A$4:$C$100,2,FALSE))*K862+IF(L862="",0,VLOOKUP(L862,ProduktySlužby!$A$4:$C$100,2,FALSE))*M862++IF(N862="",0,VLOOKUP(N862,ProduktySlužby!$A$4:$C$100,2,FALSE))*O862++IF(P862="",0,VLOOKUP(P862,ProduktySlužby!$A$4:$C$100,2,FALSE))*Q862)</f>
        <v/>
      </c>
      <c r="S862" s="73" t="str">
        <f>IF(R862="","",R862+R862*ProduktySlužby!$B$1)</f>
        <v/>
      </c>
      <c r="T862" s="74" t="str">
        <f>IF(B862="","",VLOOKUP(B862,Zákazníci!$A$2:$M$1000,11,FALSE)&amp;", "&amp;VLOOKUP(B862,Zákazníci!$A$2:$M$1000,12,FALSE)&amp;", "&amp;VLOOKUP(B862,Zákazníci!$A$2:$M$1000,13,FALSE))</f>
        <v/>
      </c>
    </row>
    <row r="863" spans="1:20" ht="12.75">
      <c r="A863" s="65">
        <v>862</v>
      </c>
      <c r="B863" s="66"/>
      <c r="C863" s="66"/>
      <c r="D863" s="66"/>
      <c r="E863" s="66"/>
      <c r="F863" s="67"/>
      <c r="G863" s="70" t="str">
        <f t="shared" ca="1" si="0"/>
        <v/>
      </c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73" t="str">
        <f>IF(H863="","",VLOOKUP(H863,ProduktySlužby!$A$4:$C$100,2,FALSE)*I863+IF(J863="",0,VLOOKUP(J863,ProduktySlužby!$A$4:$C$100,2,FALSE))*K863+IF(L863="",0,VLOOKUP(L863,ProduktySlužby!$A$4:$C$100,2,FALSE))*M863++IF(N863="",0,VLOOKUP(N863,ProduktySlužby!$A$4:$C$100,2,FALSE))*O863++IF(P863="",0,VLOOKUP(P863,ProduktySlužby!$A$4:$C$100,2,FALSE))*Q863)</f>
        <v/>
      </c>
      <c r="S863" s="73" t="str">
        <f>IF(R863="","",R863+R863*ProduktySlužby!$B$1)</f>
        <v/>
      </c>
      <c r="T863" s="74" t="str">
        <f>IF(B863="","",VLOOKUP(B863,Zákazníci!$A$2:$M$1000,11,FALSE)&amp;", "&amp;VLOOKUP(B863,Zákazníci!$A$2:$M$1000,12,FALSE)&amp;", "&amp;VLOOKUP(B863,Zákazníci!$A$2:$M$1000,13,FALSE))</f>
        <v/>
      </c>
    </row>
    <row r="864" spans="1:20" ht="12.75">
      <c r="A864" s="65">
        <v>863</v>
      </c>
      <c r="B864" s="66"/>
      <c r="C864" s="66"/>
      <c r="D864" s="66"/>
      <c r="E864" s="66"/>
      <c r="F864" s="67"/>
      <c r="G864" s="70" t="str">
        <f t="shared" ca="1" si="0"/>
        <v/>
      </c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73" t="str">
        <f>IF(H864="","",VLOOKUP(H864,ProduktySlužby!$A$4:$C$100,2,FALSE)*I864+IF(J864="",0,VLOOKUP(J864,ProduktySlužby!$A$4:$C$100,2,FALSE))*K864+IF(L864="",0,VLOOKUP(L864,ProduktySlužby!$A$4:$C$100,2,FALSE))*M864++IF(N864="",0,VLOOKUP(N864,ProduktySlužby!$A$4:$C$100,2,FALSE))*O864++IF(P864="",0,VLOOKUP(P864,ProduktySlužby!$A$4:$C$100,2,FALSE))*Q864)</f>
        <v/>
      </c>
      <c r="S864" s="73" t="str">
        <f>IF(R864="","",R864+R864*ProduktySlužby!$B$1)</f>
        <v/>
      </c>
      <c r="T864" s="74" t="str">
        <f>IF(B864="","",VLOOKUP(B864,Zákazníci!$A$2:$M$1000,11,FALSE)&amp;", "&amp;VLOOKUP(B864,Zákazníci!$A$2:$M$1000,12,FALSE)&amp;", "&amp;VLOOKUP(B864,Zákazníci!$A$2:$M$1000,13,FALSE))</f>
        <v/>
      </c>
    </row>
    <row r="865" spans="1:20" ht="12.75">
      <c r="A865" s="65">
        <v>864</v>
      </c>
      <c r="B865" s="66"/>
      <c r="C865" s="66"/>
      <c r="D865" s="66"/>
      <c r="E865" s="66"/>
      <c r="F865" s="67"/>
      <c r="G865" s="70" t="str">
        <f t="shared" ca="1" si="0"/>
        <v/>
      </c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73" t="str">
        <f>IF(H865="","",VLOOKUP(H865,ProduktySlužby!$A$4:$C$100,2,FALSE)*I865+IF(J865="",0,VLOOKUP(J865,ProduktySlužby!$A$4:$C$100,2,FALSE))*K865+IF(L865="",0,VLOOKUP(L865,ProduktySlužby!$A$4:$C$100,2,FALSE))*M865++IF(N865="",0,VLOOKUP(N865,ProduktySlužby!$A$4:$C$100,2,FALSE))*O865++IF(P865="",0,VLOOKUP(P865,ProduktySlužby!$A$4:$C$100,2,FALSE))*Q865)</f>
        <v/>
      </c>
      <c r="S865" s="73" t="str">
        <f>IF(R865="","",R865+R865*ProduktySlužby!$B$1)</f>
        <v/>
      </c>
      <c r="T865" s="74" t="str">
        <f>IF(B865="","",VLOOKUP(B865,Zákazníci!$A$2:$M$1000,11,FALSE)&amp;", "&amp;VLOOKUP(B865,Zákazníci!$A$2:$M$1000,12,FALSE)&amp;", "&amp;VLOOKUP(B865,Zákazníci!$A$2:$M$1000,13,FALSE))</f>
        <v/>
      </c>
    </row>
    <row r="866" spans="1:20" ht="12.75">
      <c r="A866" s="65">
        <v>865</v>
      </c>
      <c r="B866" s="66"/>
      <c r="C866" s="66"/>
      <c r="D866" s="66"/>
      <c r="E866" s="66"/>
      <c r="F866" s="67"/>
      <c r="G866" s="70" t="str">
        <f t="shared" ca="1" si="0"/>
        <v/>
      </c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73" t="str">
        <f>IF(H866="","",VLOOKUP(H866,ProduktySlužby!$A$4:$C$100,2,FALSE)*I866+IF(J866="",0,VLOOKUP(J866,ProduktySlužby!$A$4:$C$100,2,FALSE))*K866+IF(L866="",0,VLOOKUP(L866,ProduktySlužby!$A$4:$C$100,2,FALSE))*M866++IF(N866="",0,VLOOKUP(N866,ProduktySlužby!$A$4:$C$100,2,FALSE))*O866++IF(P866="",0,VLOOKUP(P866,ProduktySlužby!$A$4:$C$100,2,FALSE))*Q866)</f>
        <v/>
      </c>
      <c r="S866" s="73" t="str">
        <f>IF(R866="","",R866+R866*ProduktySlužby!$B$1)</f>
        <v/>
      </c>
      <c r="T866" s="74" t="str">
        <f>IF(B866="","",VLOOKUP(B866,Zákazníci!$A$2:$M$1000,11,FALSE)&amp;", "&amp;VLOOKUP(B866,Zákazníci!$A$2:$M$1000,12,FALSE)&amp;", "&amp;VLOOKUP(B866,Zákazníci!$A$2:$M$1000,13,FALSE))</f>
        <v/>
      </c>
    </row>
    <row r="867" spans="1:20" ht="12.75">
      <c r="A867" s="65">
        <v>866</v>
      </c>
      <c r="B867" s="66"/>
      <c r="C867" s="66"/>
      <c r="D867" s="66"/>
      <c r="E867" s="66"/>
      <c r="F867" s="67"/>
      <c r="G867" s="70" t="str">
        <f t="shared" ca="1" si="0"/>
        <v/>
      </c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73" t="str">
        <f>IF(H867="","",VLOOKUP(H867,ProduktySlužby!$A$4:$C$100,2,FALSE)*I867+IF(J867="",0,VLOOKUP(J867,ProduktySlužby!$A$4:$C$100,2,FALSE))*K867+IF(L867="",0,VLOOKUP(L867,ProduktySlužby!$A$4:$C$100,2,FALSE))*M867++IF(N867="",0,VLOOKUP(N867,ProduktySlužby!$A$4:$C$100,2,FALSE))*O867++IF(P867="",0,VLOOKUP(P867,ProduktySlužby!$A$4:$C$100,2,FALSE))*Q867)</f>
        <v/>
      </c>
      <c r="S867" s="73" t="str">
        <f>IF(R867="","",R867+R867*ProduktySlužby!$B$1)</f>
        <v/>
      </c>
      <c r="T867" s="74" t="str">
        <f>IF(B867="","",VLOOKUP(B867,Zákazníci!$A$2:$M$1000,11,FALSE)&amp;", "&amp;VLOOKUP(B867,Zákazníci!$A$2:$M$1000,12,FALSE)&amp;", "&amp;VLOOKUP(B867,Zákazníci!$A$2:$M$1000,13,FALSE))</f>
        <v/>
      </c>
    </row>
    <row r="868" spans="1:20" ht="12.75">
      <c r="A868" s="65">
        <v>867</v>
      </c>
      <c r="B868" s="66"/>
      <c r="C868" s="66"/>
      <c r="D868" s="66"/>
      <c r="E868" s="66"/>
      <c r="F868" s="67"/>
      <c r="G868" s="70" t="str">
        <f t="shared" ca="1" si="0"/>
        <v/>
      </c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73" t="str">
        <f>IF(H868="","",VLOOKUP(H868,ProduktySlužby!$A$4:$C$100,2,FALSE)*I868+IF(J868="",0,VLOOKUP(J868,ProduktySlužby!$A$4:$C$100,2,FALSE))*K868+IF(L868="",0,VLOOKUP(L868,ProduktySlužby!$A$4:$C$100,2,FALSE))*M868++IF(N868="",0,VLOOKUP(N868,ProduktySlužby!$A$4:$C$100,2,FALSE))*O868++IF(P868="",0,VLOOKUP(P868,ProduktySlužby!$A$4:$C$100,2,FALSE))*Q868)</f>
        <v/>
      </c>
      <c r="S868" s="73" t="str">
        <f>IF(R868="","",R868+R868*ProduktySlužby!$B$1)</f>
        <v/>
      </c>
      <c r="T868" s="74" t="str">
        <f>IF(B868="","",VLOOKUP(B868,Zákazníci!$A$2:$M$1000,11,FALSE)&amp;", "&amp;VLOOKUP(B868,Zákazníci!$A$2:$M$1000,12,FALSE)&amp;", "&amp;VLOOKUP(B868,Zákazníci!$A$2:$M$1000,13,FALSE))</f>
        <v/>
      </c>
    </row>
    <row r="869" spans="1:20" ht="12.75">
      <c r="A869" s="65">
        <v>868</v>
      </c>
      <c r="B869" s="66"/>
      <c r="C869" s="66"/>
      <c r="D869" s="66"/>
      <c r="E869" s="66"/>
      <c r="F869" s="67"/>
      <c r="G869" s="70" t="str">
        <f t="shared" ca="1" si="0"/>
        <v/>
      </c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73" t="str">
        <f>IF(H869="","",VLOOKUP(H869,ProduktySlužby!$A$4:$C$100,2,FALSE)*I869+IF(J869="",0,VLOOKUP(J869,ProduktySlužby!$A$4:$C$100,2,FALSE))*K869+IF(L869="",0,VLOOKUP(L869,ProduktySlužby!$A$4:$C$100,2,FALSE))*M869++IF(N869="",0,VLOOKUP(N869,ProduktySlužby!$A$4:$C$100,2,FALSE))*O869++IF(P869="",0,VLOOKUP(P869,ProduktySlužby!$A$4:$C$100,2,FALSE))*Q869)</f>
        <v/>
      </c>
      <c r="S869" s="73" t="str">
        <f>IF(R869="","",R869+R869*ProduktySlužby!$B$1)</f>
        <v/>
      </c>
      <c r="T869" s="74" t="str">
        <f>IF(B869="","",VLOOKUP(B869,Zákazníci!$A$2:$M$1000,11,FALSE)&amp;", "&amp;VLOOKUP(B869,Zákazníci!$A$2:$M$1000,12,FALSE)&amp;", "&amp;VLOOKUP(B869,Zákazníci!$A$2:$M$1000,13,FALSE))</f>
        <v/>
      </c>
    </row>
    <row r="870" spans="1:20" ht="12.75">
      <c r="A870" s="65">
        <v>869</v>
      </c>
      <c r="B870" s="66"/>
      <c r="C870" s="66"/>
      <c r="D870" s="66"/>
      <c r="E870" s="66"/>
      <c r="F870" s="67"/>
      <c r="G870" s="70" t="str">
        <f t="shared" ca="1" si="0"/>
        <v/>
      </c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73" t="str">
        <f>IF(H870="","",VLOOKUP(H870,ProduktySlužby!$A$4:$C$100,2,FALSE)*I870+IF(J870="",0,VLOOKUP(J870,ProduktySlužby!$A$4:$C$100,2,FALSE))*K870+IF(L870="",0,VLOOKUP(L870,ProduktySlužby!$A$4:$C$100,2,FALSE))*M870++IF(N870="",0,VLOOKUP(N870,ProduktySlužby!$A$4:$C$100,2,FALSE))*O870++IF(P870="",0,VLOOKUP(P870,ProduktySlužby!$A$4:$C$100,2,FALSE))*Q870)</f>
        <v/>
      </c>
      <c r="S870" s="73" t="str">
        <f>IF(R870="","",R870+R870*ProduktySlužby!$B$1)</f>
        <v/>
      </c>
      <c r="T870" s="74" t="str">
        <f>IF(B870="","",VLOOKUP(B870,Zákazníci!$A$2:$M$1000,11,FALSE)&amp;", "&amp;VLOOKUP(B870,Zákazníci!$A$2:$M$1000,12,FALSE)&amp;", "&amp;VLOOKUP(B870,Zákazníci!$A$2:$M$1000,13,FALSE))</f>
        <v/>
      </c>
    </row>
    <row r="871" spans="1:20" ht="12.75">
      <c r="A871" s="65">
        <v>870</v>
      </c>
      <c r="B871" s="66"/>
      <c r="C871" s="66"/>
      <c r="D871" s="66"/>
      <c r="E871" s="66"/>
      <c r="F871" s="67"/>
      <c r="G871" s="70" t="str">
        <f t="shared" ca="1" si="0"/>
        <v/>
      </c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73" t="str">
        <f>IF(H871="","",VLOOKUP(H871,ProduktySlužby!$A$4:$C$100,2,FALSE)*I871+IF(J871="",0,VLOOKUP(J871,ProduktySlužby!$A$4:$C$100,2,FALSE))*K871+IF(L871="",0,VLOOKUP(L871,ProduktySlužby!$A$4:$C$100,2,FALSE))*M871++IF(N871="",0,VLOOKUP(N871,ProduktySlužby!$A$4:$C$100,2,FALSE))*O871++IF(P871="",0,VLOOKUP(P871,ProduktySlužby!$A$4:$C$100,2,FALSE))*Q871)</f>
        <v/>
      </c>
      <c r="S871" s="73" t="str">
        <f>IF(R871="","",R871+R871*ProduktySlužby!$B$1)</f>
        <v/>
      </c>
      <c r="T871" s="74" t="str">
        <f>IF(B871="","",VLOOKUP(B871,Zákazníci!$A$2:$M$1000,11,FALSE)&amp;", "&amp;VLOOKUP(B871,Zákazníci!$A$2:$M$1000,12,FALSE)&amp;", "&amp;VLOOKUP(B871,Zákazníci!$A$2:$M$1000,13,FALSE))</f>
        <v/>
      </c>
    </row>
    <row r="872" spans="1:20" ht="12.75">
      <c r="A872" s="65">
        <v>871</v>
      </c>
      <c r="B872" s="66"/>
      <c r="C872" s="66"/>
      <c r="D872" s="66"/>
      <c r="E872" s="66"/>
      <c r="F872" s="67"/>
      <c r="G872" s="70" t="str">
        <f t="shared" ca="1" si="0"/>
        <v/>
      </c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73" t="str">
        <f>IF(H872="","",VLOOKUP(H872,ProduktySlužby!$A$4:$C$100,2,FALSE)*I872+IF(J872="",0,VLOOKUP(J872,ProduktySlužby!$A$4:$C$100,2,FALSE))*K872+IF(L872="",0,VLOOKUP(L872,ProduktySlužby!$A$4:$C$100,2,FALSE))*M872++IF(N872="",0,VLOOKUP(N872,ProduktySlužby!$A$4:$C$100,2,FALSE))*O872++IF(P872="",0,VLOOKUP(P872,ProduktySlužby!$A$4:$C$100,2,FALSE))*Q872)</f>
        <v/>
      </c>
      <c r="S872" s="73" t="str">
        <f>IF(R872="","",R872+R872*ProduktySlužby!$B$1)</f>
        <v/>
      </c>
      <c r="T872" s="74" t="str">
        <f>IF(B872="","",VLOOKUP(B872,Zákazníci!$A$2:$M$1000,11,FALSE)&amp;", "&amp;VLOOKUP(B872,Zákazníci!$A$2:$M$1000,12,FALSE)&amp;", "&amp;VLOOKUP(B872,Zákazníci!$A$2:$M$1000,13,FALSE))</f>
        <v/>
      </c>
    </row>
    <row r="873" spans="1:20" ht="12.75">
      <c r="A873" s="65">
        <v>872</v>
      </c>
      <c r="B873" s="66"/>
      <c r="C873" s="66"/>
      <c r="D873" s="66"/>
      <c r="E873" s="66"/>
      <c r="F873" s="67"/>
      <c r="G873" s="70" t="str">
        <f t="shared" ca="1" si="0"/>
        <v/>
      </c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73" t="str">
        <f>IF(H873="","",VLOOKUP(H873,ProduktySlužby!$A$4:$C$100,2,FALSE)*I873+IF(J873="",0,VLOOKUP(J873,ProduktySlužby!$A$4:$C$100,2,FALSE))*K873+IF(L873="",0,VLOOKUP(L873,ProduktySlužby!$A$4:$C$100,2,FALSE))*M873++IF(N873="",0,VLOOKUP(N873,ProduktySlužby!$A$4:$C$100,2,FALSE))*O873++IF(P873="",0,VLOOKUP(P873,ProduktySlužby!$A$4:$C$100,2,FALSE))*Q873)</f>
        <v/>
      </c>
      <c r="S873" s="73" t="str">
        <f>IF(R873="","",R873+R873*ProduktySlužby!$B$1)</f>
        <v/>
      </c>
      <c r="T873" s="74" t="str">
        <f>IF(B873="","",VLOOKUP(B873,Zákazníci!$A$2:$M$1000,11,FALSE)&amp;", "&amp;VLOOKUP(B873,Zákazníci!$A$2:$M$1000,12,FALSE)&amp;", "&amp;VLOOKUP(B873,Zákazníci!$A$2:$M$1000,13,FALSE))</f>
        <v/>
      </c>
    </row>
    <row r="874" spans="1:20" ht="12.75">
      <c r="A874" s="65">
        <v>873</v>
      </c>
      <c r="B874" s="66"/>
      <c r="C874" s="66"/>
      <c r="D874" s="66"/>
      <c r="E874" s="66"/>
      <c r="F874" s="67"/>
      <c r="G874" s="70" t="str">
        <f t="shared" ca="1" si="0"/>
        <v/>
      </c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73" t="str">
        <f>IF(H874="","",VLOOKUP(H874,ProduktySlužby!$A$4:$C$100,2,FALSE)*I874+IF(J874="",0,VLOOKUP(J874,ProduktySlužby!$A$4:$C$100,2,FALSE))*K874+IF(L874="",0,VLOOKUP(L874,ProduktySlužby!$A$4:$C$100,2,FALSE))*M874++IF(N874="",0,VLOOKUP(N874,ProduktySlužby!$A$4:$C$100,2,FALSE))*O874++IF(P874="",0,VLOOKUP(P874,ProduktySlužby!$A$4:$C$100,2,FALSE))*Q874)</f>
        <v/>
      </c>
      <c r="S874" s="73" t="str">
        <f>IF(R874="","",R874+R874*ProduktySlužby!$B$1)</f>
        <v/>
      </c>
      <c r="T874" s="74" t="str">
        <f>IF(B874="","",VLOOKUP(B874,Zákazníci!$A$2:$M$1000,11,FALSE)&amp;", "&amp;VLOOKUP(B874,Zákazníci!$A$2:$M$1000,12,FALSE)&amp;", "&amp;VLOOKUP(B874,Zákazníci!$A$2:$M$1000,13,FALSE))</f>
        <v/>
      </c>
    </row>
    <row r="875" spans="1:20" ht="12.75">
      <c r="A875" s="65">
        <v>874</v>
      </c>
      <c r="B875" s="66"/>
      <c r="C875" s="66"/>
      <c r="D875" s="66"/>
      <c r="E875" s="66"/>
      <c r="F875" s="67"/>
      <c r="G875" s="70" t="str">
        <f t="shared" ca="1" si="0"/>
        <v/>
      </c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73" t="str">
        <f>IF(H875="","",VLOOKUP(H875,ProduktySlužby!$A$4:$C$100,2,FALSE)*I875+IF(J875="",0,VLOOKUP(J875,ProduktySlužby!$A$4:$C$100,2,FALSE))*K875+IF(L875="",0,VLOOKUP(L875,ProduktySlužby!$A$4:$C$100,2,FALSE))*M875++IF(N875="",0,VLOOKUP(N875,ProduktySlužby!$A$4:$C$100,2,FALSE))*O875++IF(P875="",0,VLOOKUP(P875,ProduktySlužby!$A$4:$C$100,2,FALSE))*Q875)</f>
        <v/>
      </c>
      <c r="S875" s="73" t="str">
        <f>IF(R875="","",R875+R875*ProduktySlužby!$B$1)</f>
        <v/>
      </c>
      <c r="T875" s="74" t="str">
        <f>IF(B875="","",VLOOKUP(B875,Zákazníci!$A$2:$M$1000,11,FALSE)&amp;", "&amp;VLOOKUP(B875,Zákazníci!$A$2:$M$1000,12,FALSE)&amp;", "&amp;VLOOKUP(B875,Zákazníci!$A$2:$M$1000,13,FALSE))</f>
        <v/>
      </c>
    </row>
    <row r="876" spans="1:20" ht="12.75">
      <c r="A876" s="65">
        <v>875</v>
      </c>
      <c r="B876" s="66"/>
      <c r="C876" s="66"/>
      <c r="D876" s="66"/>
      <c r="E876" s="66"/>
      <c r="F876" s="67"/>
      <c r="G876" s="70" t="str">
        <f t="shared" ca="1" si="0"/>
        <v/>
      </c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73" t="str">
        <f>IF(H876="","",VLOOKUP(H876,ProduktySlužby!$A$4:$C$100,2,FALSE)*I876+IF(J876="",0,VLOOKUP(J876,ProduktySlužby!$A$4:$C$100,2,FALSE))*K876+IF(L876="",0,VLOOKUP(L876,ProduktySlužby!$A$4:$C$100,2,FALSE))*M876++IF(N876="",0,VLOOKUP(N876,ProduktySlužby!$A$4:$C$100,2,FALSE))*O876++IF(P876="",0,VLOOKUP(P876,ProduktySlužby!$A$4:$C$100,2,FALSE))*Q876)</f>
        <v/>
      </c>
      <c r="S876" s="73" t="str">
        <f>IF(R876="","",R876+R876*ProduktySlužby!$B$1)</f>
        <v/>
      </c>
      <c r="T876" s="74" t="str">
        <f>IF(B876="","",VLOOKUP(B876,Zákazníci!$A$2:$M$1000,11,FALSE)&amp;", "&amp;VLOOKUP(B876,Zákazníci!$A$2:$M$1000,12,FALSE)&amp;", "&amp;VLOOKUP(B876,Zákazníci!$A$2:$M$1000,13,FALSE))</f>
        <v/>
      </c>
    </row>
    <row r="877" spans="1:20" ht="12.75">
      <c r="A877" s="65">
        <v>876</v>
      </c>
      <c r="B877" s="66"/>
      <c r="C877" s="66"/>
      <c r="D877" s="66"/>
      <c r="E877" s="66"/>
      <c r="F877" s="67"/>
      <c r="G877" s="70" t="str">
        <f t="shared" ca="1" si="0"/>
        <v/>
      </c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73" t="str">
        <f>IF(H877="","",VLOOKUP(H877,ProduktySlužby!$A$4:$C$100,2,FALSE)*I877+IF(J877="",0,VLOOKUP(J877,ProduktySlužby!$A$4:$C$100,2,FALSE))*K877+IF(L877="",0,VLOOKUP(L877,ProduktySlužby!$A$4:$C$100,2,FALSE))*M877++IF(N877="",0,VLOOKUP(N877,ProduktySlužby!$A$4:$C$100,2,FALSE))*O877++IF(P877="",0,VLOOKUP(P877,ProduktySlužby!$A$4:$C$100,2,FALSE))*Q877)</f>
        <v/>
      </c>
      <c r="S877" s="73" t="str">
        <f>IF(R877="","",R877+R877*ProduktySlužby!$B$1)</f>
        <v/>
      </c>
      <c r="T877" s="74" t="str">
        <f>IF(B877="","",VLOOKUP(B877,Zákazníci!$A$2:$M$1000,11,FALSE)&amp;", "&amp;VLOOKUP(B877,Zákazníci!$A$2:$M$1000,12,FALSE)&amp;", "&amp;VLOOKUP(B877,Zákazníci!$A$2:$M$1000,13,FALSE))</f>
        <v/>
      </c>
    </row>
    <row r="878" spans="1:20" ht="12.75">
      <c r="A878" s="65">
        <v>877</v>
      </c>
      <c r="B878" s="66"/>
      <c r="C878" s="66"/>
      <c r="D878" s="66"/>
      <c r="E878" s="66"/>
      <c r="F878" s="67"/>
      <c r="G878" s="70" t="str">
        <f t="shared" ca="1" si="0"/>
        <v/>
      </c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73" t="str">
        <f>IF(H878="","",VLOOKUP(H878,ProduktySlužby!$A$4:$C$100,2,FALSE)*I878+IF(J878="",0,VLOOKUP(J878,ProduktySlužby!$A$4:$C$100,2,FALSE))*K878+IF(L878="",0,VLOOKUP(L878,ProduktySlužby!$A$4:$C$100,2,FALSE))*M878++IF(N878="",0,VLOOKUP(N878,ProduktySlužby!$A$4:$C$100,2,FALSE))*O878++IF(P878="",0,VLOOKUP(P878,ProduktySlužby!$A$4:$C$100,2,FALSE))*Q878)</f>
        <v/>
      </c>
      <c r="S878" s="73" t="str">
        <f>IF(R878="","",R878+R878*ProduktySlužby!$B$1)</f>
        <v/>
      </c>
      <c r="T878" s="74" t="str">
        <f>IF(B878="","",VLOOKUP(B878,Zákazníci!$A$2:$M$1000,11,FALSE)&amp;", "&amp;VLOOKUP(B878,Zákazníci!$A$2:$M$1000,12,FALSE)&amp;", "&amp;VLOOKUP(B878,Zákazníci!$A$2:$M$1000,13,FALSE))</f>
        <v/>
      </c>
    </row>
    <row r="879" spans="1:20" ht="12.75">
      <c r="A879" s="65">
        <v>878</v>
      </c>
      <c r="B879" s="66"/>
      <c r="C879" s="66"/>
      <c r="D879" s="66"/>
      <c r="E879" s="66"/>
      <c r="F879" s="67"/>
      <c r="G879" s="70" t="str">
        <f t="shared" ca="1" si="0"/>
        <v/>
      </c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73" t="str">
        <f>IF(H879="","",VLOOKUP(H879,ProduktySlužby!$A$4:$C$100,2,FALSE)*I879+IF(J879="",0,VLOOKUP(J879,ProduktySlužby!$A$4:$C$100,2,FALSE))*K879+IF(L879="",0,VLOOKUP(L879,ProduktySlužby!$A$4:$C$100,2,FALSE))*M879++IF(N879="",0,VLOOKUP(N879,ProduktySlužby!$A$4:$C$100,2,FALSE))*O879++IF(P879="",0,VLOOKUP(P879,ProduktySlužby!$A$4:$C$100,2,FALSE))*Q879)</f>
        <v/>
      </c>
      <c r="S879" s="73" t="str">
        <f>IF(R879="","",R879+R879*ProduktySlužby!$B$1)</f>
        <v/>
      </c>
      <c r="T879" s="74" t="str">
        <f>IF(B879="","",VLOOKUP(B879,Zákazníci!$A$2:$M$1000,11,FALSE)&amp;", "&amp;VLOOKUP(B879,Zákazníci!$A$2:$M$1000,12,FALSE)&amp;", "&amp;VLOOKUP(B879,Zákazníci!$A$2:$M$1000,13,FALSE))</f>
        <v/>
      </c>
    </row>
    <row r="880" spans="1:20" ht="12.75">
      <c r="A880" s="65">
        <v>879</v>
      </c>
      <c r="B880" s="66"/>
      <c r="C880" s="66"/>
      <c r="D880" s="66"/>
      <c r="E880" s="66"/>
      <c r="F880" s="67"/>
      <c r="G880" s="70" t="str">
        <f t="shared" ca="1" si="0"/>
        <v/>
      </c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73" t="str">
        <f>IF(H880="","",VLOOKUP(H880,ProduktySlužby!$A$4:$C$100,2,FALSE)*I880+IF(J880="",0,VLOOKUP(J880,ProduktySlužby!$A$4:$C$100,2,FALSE))*K880+IF(L880="",0,VLOOKUP(L880,ProduktySlužby!$A$4:$C$100,2,FALSE))*M880++IF(N880="",0,VLOOKUP(N880,ProduktySlužby!$A$4:$C$100,2,FALSE))*O880++IF(P880="",0,VLOOKUP(P880,ProduktySlužby!$A$4:$C$100,2,FALSE))*Q880)</f>
        <v/>
      </c>
      <c r="S880" s="73" t="str">
        <f>IF(R880="","",R880+R880*ProduktySlužby!$B$1)</f>
        <v/>
      </c>
      <c r="T880" s="74" t="str">
        <f>IF(B880="","",VLOOKUP(B880,Zákazníci!$A$2:$M$1000,11,FALSE)&amp;", "&amp;VLOOKUP(B880,Zákazníci!$A$2:$M$1000,12,FALSE)&amp;", "&amp;VLOOKUP(B880,Zákazníci!$A$2:$M$1000,13,FALSE))</f>
        <v/>
      </c>
    </row>
    <row r="881" spans="1:20" ht="12.75">
      <c r="A881" s="65">
        <v>880</v>
      </c>
      <c r="B881" s="66"/>
      <c r="C881" s="66"/>
      <c r="D881" s="66"/>
      <c r="E881" s="66"/>
      <c r="F881" s="67"/>
      <c r="G881" s="70" t="str">
        <f t="shared" ca="1" si="0"/>
        <v/>
      </c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73" t="str">
        <f>IF(H881="","",VLOOKUP(H881,ProduktySlužby!$A$4:$C$100,2,FALSE)*I881+IF(J881="",0,VLOOKUP(J881,ProduktySlužby!$A$4:$C$100,2,FALSE))*K881+IF(L881="",0,VLOOKUP(L881,ProduktySlužby!$A$4:$C$100,2,FALSE))*M881++IF(N881="",0,VLOOKUP(N881,ProduktySlužby!$A$4:$C$100,2,FALSE))*O881++IF(P881="",0,VLOOKUP(P881,ProduktySlužby!$A$4:$C$100,2,FALSE))*Q881)</f>
        <v/>
      </c>
      <c r="S881" s="73" t="str">
        <f>IF(R881="","",R881+R881*ProduktySlužby!$B$1)</f>
        <v/>
      </c>
      <c r="T881" s="74" t="str">
        <f>IF(B881="","",VLOOKUP(B881,Zákazníci!$A$2:$M$1000,11,FALSE)&amp;", "&amp;VLOOKUP(B881,Zákazníci!$A$2:$M$1000,12,FALSE)&amp;", "&amp;VLOOKUP(B881,Zákazníci!$A$2:$M$1000,13,FALSE))</f>
        <v/>
      </c>
    </row>
    <row r="882" spans="1:20" ht="12.75">
      <c r="A882" s="65">
        <v>881</v>
      </c>
      <c r="B882" s="66"/>
      <c r="C882" s="66"/>
      <c r="D882" s="66"/>
      <c r="E882" s="66"/>
      <c r="F882" s="67"/>
      <c r="G882" s="70" t="str">
        <f t="shared" ca="1" si="0"/>
        <v/>
      </c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73" t="str">
        <f>IF(H882="","",VLOOKUP(H882,ProduktySlužby!$A$4:$C$100,2,FALSE)*I882+IF(J882="",0,VLOOKUP(J882,ProduktySlužby!$A$4:$C$100,2,FALSE))*K882+IF(L882="",0,VLOOKUP(L882,ProduktySlužby!$A$4:$C$100,2,FALSE))*M882++IF(N882="",0,VLOOKUP(N882,ProduktySlužby!$A$4:$C$100,2,FALSE))*O882++IF(P882="",0,VLOOKUP(P882,ProduktySlužby!$A$4:$C$100,2,FALSE))*Q882)</f>
        <v/>
      </c>
      <c r="S882" s="73" t="str">
        <f>IF(R882="","",R882+R882*ProduktySlužby!$B$1)</f>
        <v/>
      </c>
      <c r="T882" s="74" t="str">
        <f>IF(B882="","",VLOOKUP(B882,Zákazníci!$A$2:$M$1000,11,FALSE)&amp;", "&amp;VLOOKUP(B882,Zákazníci!$A$2:$M$1000,12,FALSE)&amp;", "&amp;VLOOKUP(B882,Zákazníci!$A$2:$M$1000,13,FALSE))</f>
        <v/>
      </c>
    </row>
    <row r="883" spans="1:20" ht="12.75">
      <c r="A883" s="65">
        <v>882</v>
      </c>
      <c r="B883" s="66"/>
      <c r="C883" s="66"/>
      <c r="D883" s="66"/>
      <c r="E883" s="66"/>
      <c r="F883" s="67"/>
      <c r="G883" s="70" t="str">
        <f t="shared" ca="1" si="0"/>
        <v/>
      </c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73" t="str">
        <f>IF(H883="","",VLOOKUP(H883,ProduktySlužby!$A$4:$C$100,2,FALSE)*I883+IF(J883="",0,VLOOKUP(J883,ProduktySlužby!$A$4:$C$100,2,FALSE))*K883+IF(L883="",0,VLOOKUP(L883,ProduktySlužby!$A$4:$C$100,2,FALSE))*M883++IF(N883="",0,VLOOKUP(N883,ProduktySlužby!$A$4:$C$100,2,FALSE))*O883++IF(P883="",0,VLOOKUP(P883,ProduktySlužby!$A$4:$C$100,2,FALSE))*Q883)</f>
        <v/>
      </c>
      <c r="S883" s="73" t="str">
        <f>IF(R883="","",R883+R883*ProduktySlužby!$B$1)</f>
        <v/>
      </c>
      <c r="T883" s="74" t="str">
        <f>IF(B883="","",VLOOKUP(B883,Zákazníci!$A$2:$M$1000,11,FALSE)&amp;", "&amp;VLOOKUP(B883,Zákazníci!$A$2:$M$1000,12,FALSE)&amp;", "&amp;VLOOKUP(B883,Zákazníci!$A$2:$M$1000,13,FALSE))</f>
        <v/>
      </c>
    </row>
    <row r="884" spans="1:20" ht="12.75">
      <c r="A884" s="65">
        <v>883</v>
      </c>
      <c r="B884" s="66"/>
      <c r="C884" s="66"/>
      <c r="D884" s="66"/>
      <c r="E884" s="66"/>
      <c r="F884" s="67"/>
      <c r="G884" s="70" t="str">
        <f t="shared" ca="1" si="0"/>
        <v/>
      </c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73" t="str">
        <f>IF(H884="","",VLOOKUP(H884,ProduktySlužby!$A$4:$C$100,2,FALSE)*I884+IF(J884="",0,VLOOKUP(J884,ProduktySlužby!$A$4:$C$100,2,FALSE))*K884+IF(L884="",0,VLOOKUP(L884,ProduktySlužby!$A$4:$C$100,2,FALSE))*M884++IF(N884="",0,VLOOKUP(N884,ProduktySlužby!$A$4:$C$100,2,FALSE))*O884++IF(P884="",0,VLOOKUP(P884,ProduktySlužby!$A$4:$C$100,2,FALSE))*Q884)</f>
        <v/>
      </c>
      <c r="S884" s="73" t="str">
        <f>IF(R884="","",R884+R884*ProduktySlužby!$B$1)</f>
        <v/>
      </c>
      <c r="T884" s="74" t="str">
        <f>IF(B884="","",VLOOKUP(B884,Zákazníci!$A$2:$M$1000,11,FALSE)&amp;", "&amp;VLOOKUP(B884,Zákazníci!$A$2:$M$1000,12,FALSE)&amp;", "&amp;VLOOKUP(B884,Zákazníci!$A$2:$M$1000,13,FALSE))</f>
        <v/>
      </c>
    </row>
    <row r="885" spans="1:20" ht="12.75">
      <c r="A885" s="65">
        <v>884</v>
      </c>
      <c r="B885" s="66"/>
      <c r="C885" s="66"/>
      <c r="D885" s="66"/>
      <c r="E885" s="66"/>
      <c r="F885" s="67"/>
      <c r="G885" s="70" t="str">
        <f t="shared" ca="1" si="0"/>
        <v/>
      </c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73" t="str">
        <f>IF(H885="","",VLOOKUP(H885,ProduktySlužby!$A$4:$C$100,2,FALSE)*I885+IF(J885="",0,VLOOKUP(J885,ProduktySlužby!$A$4:$C$100,2,FALSE))*K885+IF(L885="",0,VLOOKUP(L885,ProduktySlužby!$A$4:$C$100,2,FALSE))*M885++IF(N885="",0,VLOOKUP(N885,ProduktySlužby!$A$4:$C$100,2,FALSE))*O885++IF(P885="",0,VLOOKUP(P885,ProduktySlužby!$A$4:$C$100,2,FALSE))*Q885)</f>
        <v/>
      </c>
      <c r="S885" s="73" t="str">
        <f>IF(R885="","",R885+R885*ProduktySlužby!$B$1)</f>
        <v/>
      </c>
      <c r="T885" s="74" t="str">
        <f>IF(B885="","",VLOOKUP(B885,Zákazníci!$A$2:$M$1000,11,FALSE)&amp;", "&amp;VLOOKUP(B885,Zákazníci!$A$2:$M$1000,12,FALSE)&amp;", "&amp;VLOOKUP(B885,Zákazníci!$A$2:$M$1000,13,FALSE))</f>
        <v/>
      </c>
    </row>
    <row r="886" spans="1:20" ht="12.75">
      <c r="A886" s="65">
        <v>885</v>
      </c>
      <c r="B886" s="66"/>
      <c r="C886" s="66"/>
      <c r="D886" s="66"/>
      <c r="E886" s="66"/>
      <c r="F886" s="67"/>
      <c r="G886" s="70" t="str">
        <f t="shared" ca="1" si="0"/>
        <v/>
      </c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73" t="str">
        <f>IF(H886="","",VLOOKUP(H886,ProduktySlužby!$A$4:$C$100,2,FALSE)*I886+IF(J886="",0,VLOOKUP(J886,ProduktySlužby!$A$4:$C$100,2,FALSE))*K886+IF(L886="",0,VLOOKUP(L886,ProduktySlužby!$A$4:$C$100,2,FALSE))*M886++IF(N886="",0,VLOOKUP(N886,ProduktySlužby!$A$4:$C$100,2,FALSE))*O886++IF(P886="",0,VLOOKUP(P886,ProduktySlužby!$A$4:$C$100,2,FALSE))*Q886)</f>
        <v/>
      </c>
      <c r="S886" s="73" t="str">
        <f>IF(R886="","",R886+R886*ProduktySlužby!$B$1)</f>
        <v/>
      </c>
      <c r="T886" s="74" t="str">
        <f>IF(B886="","",VLOOKUP(B886,Zákazníci!$A$2:$M$1000,11,FALSE)&amp;", "&amp;VLOOKUP(B886,Zákazníci!$A$2:$M$1000,12,FALSE)&amp;", "&amp;VLOOKUP(B886,Zákazníci!$A$2:$M$1000,13,FALSE))</f>
        <v/>
      </c>
    </row>
    <row r="887" spans="1:20" ht="12.75">
      <c r="A887" s="65">
        <v>886</v>
      </c>
      <c r="B887" s="66"/>
      <c r="C887" s="66"/>
      <c r="D887" s="66"/>
      <c r="E887" s="66"/>
      <c r="F887" s="67"/>
      <c r="G887" s="70" t="str">
        <f t="shared" ca="1" si="0"/>
        <v/>
      </c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73" t="str">
        <f>IF(H887="","",VLOOKUP(H887,ProduktySlužby!$A$4:$C$100,2,FALSE)*I887+IF(J887="",0,VLOOKUP(J887,ProduktySlužby!$A$4:$C$100,2,FALSE))*K887+IF(L887="",0,VLOOKUP(L887,ProduktySlužby!$A$4:$C$100,2,FALSE))*M887++IF(N887="",0,VLOOKUP(N887,ProduktySlužby!$A$4:$C$100,2,FALSE))*O887++IF(P887="",0,VLOOKUP(P887,ProduktySlužby!$A$4:$C$100,2,FALSE))*Q887)</f>
        <v/>
      </c>
      <c r="S887" s="73" t="str">
        <f>IF(R887="","",R887+R887*ProduktySlužby!$B$1)</f>
        <v/>
      </c>
      <c r="T887" s="74" t="str">
        <f>IF(B887="","",VLOOKUP(B887,Zákazníci!$A$2:$M$1000,11,FALSE)&amp;", "&amp;VLOOKUP(B887,Zákazníci!$A$2:$M$1000,12,FALSE)&amp;", "&amp;VLOOKUP(B887,Zákazníci!$A$2:$M$1000,13,FALSE))</f>
        <v/>
      </c>
    </row>
    <row r="888" spans="1:20" ht="12.75">
      <c r="A888" s="65">
        <v>887</v>
      </c>
      <c r="B888" s="66"/>
      <c r="C888" s="66"/>
      <c r="D888" s="66"/>
      <c r="E888" s="66"/>
      <c r="F888" s="67"/>
      <c r="G888" s="70" t="str">
        <f t="shared" ca="1" si="0"/>
        <v/>
      </c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73" t="str">
        <f>IF(H888="","",VLOOKUP(H888,ProduktySlužby!$A$4:$C$100,2,FALSE)*I888+IF(J888="",0,VLOOKUP(J888,ProduktySlužby!$A$4:$C$100,2,FALSE))*K888+IF(L888="",0,VLOOKUP(L888,ProduktySlužby!$A$4:$C$100,2,FALSE))*M888++IF(N888="",0,VLOOKUP(N888,ProduktySlužby!$A$4:$C$100,2,FALSE))*O888++IF(P888="",0,VLOOKUP(P888,ProduktySlužby!$A$4:$C$100,2,FALSE))*Q888)</f>
        <v/>
      </c>
      <c r="S888" s="73" t="str">
        <f>IF(R888="","",R888+R888*ProduktySlužby!$B$1)</f>
        <v/>
      </c>
      <c r="T888" s="74" t="str">
        <f>IF(B888="","",VLOOKUP(B888,Zákazníci!$A$2:$M$1000,11,FALSE)&amp;", "&amp;VLOOKUP(B888,Zákazníci!$A$2:$M$1000,12,FALSE)&amp;", "&amp;VLOOKUP(B888,Zákazníci!$A$2:$M$1000,13,FALSE))</f>
        <v/>
      </c>
    </row>
    <row r="889" spans="1:20" ht="12.75">
      <c r="A889" s="65">
        <v>888</v>
      </c>
      <c r="B889" s="66"/>
      <c r="C889" s="66"/>
      <c r="D889" s="66"/>
      <c r="E889" s="66"/>
      <c r="F889" s="67"/>
      <c r="G889" s="70" t="str">
        <f t="shared" ca="1" si="0"/>
        <v/>
      </c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73" t="str">
        <f>IF(H889="","",VLOOKUP(H889,ProduktySlužby!$A$4:$C$100,2,FALSE)*I889+IF(J889="",0,VLOOKUP(J889,ProduktySlužby!$A$4:$C$100,2,FALSE))*K889+IF(L889="",0,VLOOKUP(L889,ProduktySlužby!$A$4:$C$100,2,FALSE))*M889++IF(N889="",0,VLOOKUP(N889,ProduktySlužby!$A$4:$C$100,2,FALSE))*O889++IF(P889="",0,VLOOKUP(P889,ProduktySlužby!$A$4:$C$100,2,FALSE))*Q889)</f>
        <v/>
      </c>
      <c r="S889" s="73" t="str">
        <f>IF(R889="","",R889+R889*ProduktySlužby!$B$1)</f>
        <v/>
      </c>
      <c r="T889" s="74" t="str">
        <f>IF(B889="","",VLOOKUP(B889,Zákazníci!$A$2:$M$1000,11,FALSE)&amp;", "&amp;VLOOKUP(B889,Zákazníci!$A$2:$M$1000,12,FALSE)&amp;", "&amp;VLOOKUP(B889,Zákazníci!$A$2:$M$1000,13,FALSE))</f>
        <v/>
      </c>
    </row>
    <row r="890" spans="1:20" ht="12.75">
      <c r="A890" s="65">
        <v>889</v>
      </c>
      <c r="B890" s="66"/>
      <c r="C890" s="66"/>
      <c r="D890" s="66"/>
      <c r="E890" s="66"/>
      <c r="F890" s="67"/>
      <c r="G890" s="70" t="str">
        <f t="shared" ca="1" si="0"/>
        <v/>
      </c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73" t="str">
        <f>IF(H890="","",VLOOKUP(H890,ProduktySlužby!$A$4:$C$100,2,FALSE)*I890+IF(J890="",0,VLOOKUP(J890,ProduktySlužby!$A$4:$C$100,2,FALSE))*K890+IF(L890="",0,VLOOKUP(L890,ProduktySlužby!$A$4:$C$100,2,FALSE))*M890++IF(N890="",0,VLOOKUP(N890,ProduktySlužby!$A$4:$C$100,2,FALSE))*O890++IF(P890="",0,VLOOKUP(P890,ProduktySlužby!$A$4:$C$100,2,FALSE))*Q890)</f>
        <v/>
      </c>
      <c r="S890" s="73" t="str">
        <f>IF(R890="","",R890+R890*ProduktySlužby!$B$1)</f>
        <v/>
      </c>
      <c r="T890" s="74" t="str">
        <f>IF(B890="","",VLOOKUP(B890,Zákazníci!$A$2:$M$1000,11,FALSE)&amp;", "&amp;VLOOKUP(B890,Zákazníci!$A$2:$M$1000,12,FALSE)&amp;", "&amp;VLOOKUP(B890,Zákazníci!$A$2:$M$1000,13,FALSE))</f>
        <v/>
      </c>
    </row>
    <row r="891" spans="1:20" ht="12.75">
      <c r="A891" s="65">
        <v>890</v>
      </c>
      <c r="B891" s="66"/>
      <c r="C891" s="66"/>
      <c r="D891" s="66"/>
      <c r="E891" s="66"/>
      <c r="F891" s="67"/>
      <c r="G891" s="70" t="str">
        <f t="shared" ca="1" si="0"/>
        <v/>
      </c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73" t="str">
        <f>IF(H891="","",VLOOKUP(H891,ProduktySlužby!$A$4:$C$100,2,FALSE)*I891+IF(J891="",0,VLOOKUP(J891,ProduktySlužby!$A$4:$C$100,2,FALSE))*K891+IF(L891="",0,VLOOKUP(L891,ProduktySlužby!$A$4:$C$100,2,FALSE))*M891++IF(N891="",0,VLOOKUP(N891,ProduktySlužby!$A$4:$C$100,2,FALSE))*O891++IF(P891="",0,VLOOKUP(P891,ProduktySlužby!$A$4:$C$100,2,FALSE))*Q891)</f>
        <v/>
      </c>
      <c r="S891" s="73" t="str">
        <f>IF(R891="","",R891+R891*ProduktySlužby!$B$1)</f>
        <v/>
      </c>
      <c r="T891" s="74" t="str">
        <f>IF(B891="","",VLOOKUP(B891,Zákazníci!$A$2:$M$1000,11,FALSE)&amp;", "&amp;VLOOKUP(B891,Zákazníci!$A$2:$M$1000,12,FALSE)&amp;", "&amp;VLOOKUP(B891,Zákazníci!$A$2:$M$1000,13,FALSE))</f>
        <v/>
      </c>
    </row>
    <row r="892" spans="1:20" ht="12.75">
      <c r="A892" s="65">
        <v>891</v>
      </c>
      <c r="B892" s="66"/>
      <c r="C892" s="66"/>
      <c r="D892" s="66"/>
      <c r="E892" s="66"/>
      <c r="F892" s="67"/>
      <c r="G892" s="70" t="str">
        <f t="shared" ca="1" si="0"/>
        <v/>
      </c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73" t="str">
        <f>IF(H892="","",VLOOKUP(H892,ProduktySlužby!$A$4:$C$100,2,FALSE)*I892+IF(J892="",0,VLOOKUP(J892,ProduktySlužby!$A$4:$C$100,2,FALSE))*K892+IF(L892="",0,VLOOKUP(L892,ProduktySlužby!$A$4:$C$100,2,FALSE))*M892++IF(N892="",0,VLOOKUP(N892,ProduktySlužby!$A$4:$C$100,2,FALSE))*O892++IF(P892="",0,VLOOKUP(P892,ProduktySlužby!$A$4:$C$100,2,FALSE))*Q892)</f>
        <v/>
      </c>
      <c r="S892" s="73" t="str">
        <f>IF(R892="","",R892+R892*ProduktySlužby!$B$1)</f>
        <v/>
      </c>
      <c r="T892" s="74" t="str">
        <f>IF(B892="","",VLOOKUP(B892,Zákazníci!$A$2:$M$1000,11,FALSE)&amp;", "&amp;VLOOKUP(B892,Zákazníci!$A$2:$M$1000,12,FALSE)&amp;", "&amp;VLOOKUP(B892,Zákazníci!$A$2:$M$1000,13,FALSE))</f>
        <v/>
      </c>
    </row>
    <row r="893" spans="1:20" ht="12.75">
      <c r="A893" s="65">
        <v>892</v>
      </c>
      <c r="B893" s="66"/>
      <c r="C893" s="66"/>
      <c r="D893" s="66"/>
      <c r="E893" s="66"/>
      <c r="F893" s="67"/>
      <c r="G893" s="70" t="str">
        <f t="shared" ca="1" si="0"/>
        <v/>
      </c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73" t="str">
        <f>IF(H893="","",VLOOKUP(H893,ProduktySlužby!$A$4:$C$100,2,FALSE)*I893+IF(J893="",0,VLOOKUP(J893,ProduktySlužby!$A$4:$C$100,2,FALSE))*K893+IF(L893="",0,VLOOKUP(L893,ProduktySlužby!$A$4:$C$100,2,FALSE))*M893++IF(N893="",0,VLOOKUP(N893,ProduktySlužby!$A$4:$C$100,2,FALSE))*O893++IF(P893="",0,VLOOKUP(P893,ProduktySlužby!$A$4:$C$100,2,FALSE))*Q893)</f>
        <v/>
      </c>
      <c r="S893" s="73" t="str">
        <f>IF(R893="","",R893+R893*ProduktySlužby!$B$1)</f>
        <v/>
      </c>
      <c r="T893" s="74" t="str">
        <f>IF(B893="","",VLOOKUP(B893,Zákazníci!$A$2:$M$1000,11,FALSE)&amp;", "&amp;VLOOKUP(B893,Zákazníci!$A$2:$M$1000,12,FALSE)&amp;", "&amp;VLOOKUP(B893,Zákazníci!$A$2:$M$1000,13,FALSE))</f>
        <v/>
      </c>
    </row>
    <row r="894" spans="1:20" ht="12.75">
      <c r="A894" s="65">
        <v>893</v>
      </c>
      <c r="B894" s="66"/>
      <c r="C894" s="66"/>
      <c r="D894" s="66"/>
      <c r="E894" s="66"/>
      <c r="F894" s="67"/>
      <c r="G894" s="70" t="str">
        <f t="shared" ca="1" si="0"/>
        <v/>
      </c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73" t="str">
        <f>IF(H894="","",VLOOKUP(H894,ProduktySlužby!$A$4:$C$100,2,FALSE)*I894+IF(J894="",0,VLOOKUP(J894,ProduktySlužby!$A$4:$C$100,2,FALSE))*K894+IF(L894="",0,VLOOKUP(L894,ProduktySlužby!$A$4:$C$100,2,FALSE))*M894++IF(N894="",0,VLOOKUP(N894,ProduktySlužby!$A$4:$C$100,2,FALSE))*O894++IF(P894="",0,VLOOKUP(P894,ProduktySlužby!$A$4:$C$100,2,FALSE))*Q894)</f>
        <v/>
      </c>
      <c r="S894" s="73" t="str">
        <f>IF(R894="","",R894+R894*ProduktySlužby!$B$1)</f>
        <v/>
      </c>
      <c r="T894" s="74" t="str">
        <f>IF(B894="","",VLOOKUP(B894,Zákazníci!$A$2:$M$1000,11,FALSE)&amp;", "&amp;VLOOKUP(B894,Zákazníci!$A$2:$M$1000,12,FALSE)&amp;", "&amp;VLOOKUP(B894,Zákazníci!$A$2:$M$1000,13,FALSE))</f>
        <v/>
      </c>
    </row>
    <row r="895" spans="1:20" ht="12.75">
      <c r="A895" s="65">
        <v>894</v>
      </c>
      <c r="B895" s="66"/>
      <c r="C895" s="66"/>
      <c r="D895" s="66"/>
      <c r="E895" s="66"/>
      <c r="F895" s="67"/>
      <c r="G895" s="70" t="str">
        <f t="shared" ca="1" si="0"/>
        <v/>
      </c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73" t="str">
        <f>IF(H895="","",VLOOKUP(H895,ProduktySlužby!$A$4:$C$100,2,FALSE)*I895+IF(J895="",0,VLOOKUP(J895,ProduktySlužby!$A$4:$C$100,2,FALSE))*K895+IF(L895="",0,VLOOKUP(L895,ProduktySlužby!$A$4:$C$100,2,FALSE))*M895++IF(N895="",0,VLOOKUP(N895,ProduktySlužby!$A$4:$C$100,2,FALSE))*O895++IF(P895="",0,VLOOKUP(P895,ProduktySlužby!$A$4:$C$100,2,FALSE))*Q895)</f>
        <v/>
      </c>
      <c r="S895" s="73" t="str">
        <f>IF(R895="","",R895+R895*ProduktySlužby!$B$1)</f>
        <v/>
      </c>
      <c r="T895" s="74" t="str">
        <f>IF(B895="","",VLOOKUP(B895,Zákazníci!$A$2:$M$1000,11,FALSE)&amp;", "&amp;VLOOKUP(B895,Zákazníci!$A$2:$M$1000,12,FALSE)&amp;", "&amp;VLOOKUP(B895,Zákazníci!$A$2:$M$1000,13,FALSE))</f>
        <v/>
      </c>
    </row>
    <row r="896" spans="1:20" ht="12.75">
      <c r="A896" s="65">
        <v>895</v>
      </c>
      <c r="B896" s="66"/>
      <c r="C896" s="66"/>
      <c r="D896" s="66"/>
      <c r="E896" s="66"/>
      <c r="F896" s="67"/>
      <c r="G896" s="70" t="str">
        <f t="shared" ca="1" si="0"/>
        <v/>
      </c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73" t="str">
        <f>IF(H896="","",VLOOKUP(H896,ProduktySlužby!$A$4:$C$100,2,FALSE)*I896+IF(J896="",0,VLOOKUP(J896,ProduktySlužby!$A$4:$C$100,2,FALSE))*K896+IF(L896="",0,VLOOKUP(L896,ProduktySlužby!$A$4:$C$100,2,FALSE))*M896++IF(N896="",0,VLOOKUP(N896,ProduktySlužby!$A$4:$C$100,2,FALSE))*O896++IF(P896="",0,VLOOKUP(P896,ProduktySlužby!$A$4:$C$100,2,FALSE))*Q896)</f>
        <v/>
      </c>
      <c r="S896" s="73" t="str">
        <f>IF(R896="","",R896+R896*ProduktySlužby!$B$1)</f>
        <v/>
      </c>
      <c r="T896" s="74" t="str">
        <f>IF(B896="","",VLOOKUP(B896,Zákazníci!$A$2:$M$1000,11,FALSE)&amp;", "&amp;VLOOKUP(B896,Zákazníci!$A$2:$M$1000,12,FALSE)&amp;", "&amp;VLOOKUP(B896,Zákazníci!$A$2:$M$1000,13,FALSE))</f>
        <v/>
      </c>
    </row>
    <row r="897" spans="1:20" ht="12.75">
      <c r="A897" s="65">
        <v>896</v>
      </c>
      <c r="B897" s="66"/>
      <c r="C897" s="66"/>
      <c r="D897" s="66"/>
      <c r="E897" s="66"/>
      <c r="F897" s="67"/>
      <c r="G897" s="70" t="str">
        <f t="shared" ca="1" si="0"/>
        <v/>
      </c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73" t="str">
        <f>IF(H897="","",VLOOKUP(H897,ProduktySlužby!$A$4:$C$100,2,FALSE)*I897+IF(J897="",0,VLOOKUP(J897,ProduktySlužby!$A$4:$C$100,2,FALSE))*K897+IF(L897="",0,VLOOKUP(L897,ProduktySlužby!$A$4:$C$100,2,FALSE))*M897++IF(N897="",0,VLOOKUP(N897,ProduktySlužby!$A$4:$C$100,2,FALSE))*O897++IF(P897="",0,VLOOKUP(P897,ProduktySlužby!$A$4:$C$100,2,FALSE))*Q897)</f>
        <v/>
      </c>
      <c r="S897" s="73" t="str">
        <f>IF(R897="","",R897+R897*ProduktySlužby!$B$1)</f>
        <v/>
      </c>
      <c r="T897" s="74" t="str">
        <f>IF(B897="","",VLOOKUP(B897,Zákazníci!$A$2:$M$1000,11,FALSE)&amp;", "&amp;VLOOKUP(B897,Zákazníci!$A$2:$M$1000,12,FALSE)&amp;", "&amp;VLOOKUP(B897,Zákazníci!$A$2:$M$1000,13,FALSE))</f>
        <v/>
      </c>
    </row>
    <row r="898" spans="1:20" ht="12.75">
      <c r="A898" s="65">
        <v>897</v>
      </c>
      <c r="B898" s="66"/>
      <c r="C898" s="66"/>
      <c r="D898" s="66"/>
      <c r="E898" s="66"/>
      <c r="F898" s="67"/>
      <c r="G898" s="70" t="str">
        <f t="shared" ca="1" si="0"/>
        <v/>
      </c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73" t="str">
        <f>IF(H898="","",VLOOKUP(H898,ProduktySlužby!$A$4:$C$100,2,FALSE)*I898+IF(J898="",0,VLOOKUP(J898,ProduktySlužby!$A$4:$C$100,2,FALSE))*K898+IF(L898="",0,VLOOKUP(L898,ProduktySlužby!$A$4:$C$100,2,FALSE))*M898++IF(N898="",0,VLOOKUP(N898,ProduktySlužby!$A$4:$C$100,2,FALSE))*O898++IF(P898="",0,VLOOKUP(P898,ProduktySlužby!$A$4:$C$100,2,FALSE))*Q898)</f>
        <v/>
      </c>
      <c r="S898" s="73" t="str">
        <f>IF(R898="","",R898+R898*ProduktySlužby!$B$1)</f>
        <v/>
      </c>
      <c r="T898" s="74" t="str">
        <f>IF(B898="","",VLOOKUP(B898,Zákazníci!$A$2:$M$1000,11,FALSE)&amp;", "&amp;VLOOKUP(B898,Zákazníci!$A$2:$M$1000,12,FALSE)&amp;", "&amp;VLOOKUP(B898,Zákazníci!$A$2:$M$1000,13,FALSE))</f>
        <v/>
      </c>
    </row>
    <row r="899" spans="1:20" ht="12.75">
      <c r="A899" s="65">
        <v>898</v>
      </c>
      <c r="B899" s="66"/>
      <c r="C899" s="66"/>
      <c r="D899" s="66"/>
      <c r="E899" s="66"/>
      <c r="F899" s="67"/>
      <c r="G899" s="70" t="str">
        <f t="shared" ca="1" si="0"/>
        <v/>
      </c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73" t="str">
        <f>IF(H899="","",VLOOKUP(H899,ProduktySlužby!$A$4:$C$100,2,FALSE)*I899+IF(J899="",0,VLOOKUP(J899,ProduktySlužby!$A$4:$C$100,2,FALSE))*K899+IF(L899="",0,VLOOKUP(L899,ProduktySlužby!$A$4:$C$100,2,FALSE))*M899++IF(N899="",0,VLOOKUP(N899,ProduktySlužby!$A$4:$C$100,2,FALSE))*O899++IF(P899="",0,VLOOKUP(P899,ProduktySlužby!$A$4:$C$100,2,FALSE))*Q899)</f>
        <v/>
      </c>
      <c r="S899" s="73" t="str">
        <f>IF(R899="","",R899+R899*ProduktySlužby!$B$1)</f>
        <v/>
      </c>
      <c r="T899" s="74" t="str">
        <f>IF(B899="","",VLOOKUP(B899,Zákazníci!$A$2:$M$1000,11,FALSE)&amp;", "&amp;VLOOKUP(B899,Zákazníci!$A$2:$M$1000,12,FALSE)&amp;", "&amp;VLOOKUP(B899,Zákazníci!$A$2:$M$1000,13,FALSE))</f>
        <v/>
      </c>
    </row>
    <row r="900" spans="1:20" ht="12.75">
      <c r="A900" s="65">
        <v>899</v>
      </c>
      <c r="B900" s="66"/>
      <c r="C900" s="66"/>
      <c r="D900" s="66"/>
      <c r="E900" s="66"/>
      <c r="F900" s="67"/>
      <c r="G900" s="70" t="str">
        <f t="shared" ca="1" si="0"/>
        <v/>
      </c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73" t="str">
        <f>IF(H900="","",VLOOKUP(H900,ProduktySlužby!$A$4:$C$100,2,FALSE)*I900+IF(J900="",0,VLOOKUP(J900,ProduktySlužby!$A$4:$C$100,2,FALSE))*K900+IF(L900="",0,VLOOKUP(L900,ProduktySlužby!$A$4:$C$100,2,FALSE))*M900++IF(N900="",0,VLOOKUP(N900,ProduktySlužby!$A$4:$C$100,2,FALSE))*O900++IF(P900="",0,VLOOKUP(P900,ProduktySlužby!$A$4:$C$100,2,FALSE))*Q900)</f>
        <v/>
      </c>
      <c r="S900" s="73" t="str">
        <f>IF(R900="","",R900+R900*ProduktySlužby!$B$1)</f>
        <v/>
      </c>
      <c r="T900" s="74" t="str">
        <f>IF(B900="","",VLOOKUP(B900,Zákazníci!$A$2:$M$1000,11,FALSE)&amp;", "&amp;VLOOKUP(B900,Zákazníci!$A$2:$M$1000,12,FALSE)&amp;", "&amp;VLOOKUP(B900,Zákazníci!$A$2:$M$1000,13,FALSE))</f>
        <v/>
      </c>
    </row>
    <row r="901" spans="1:20" ht="12.75">
      <c r="A901" s="65">
        <v>900</v>
      </c>
      <c r="B901" s="66"/>
      <c r="C901" s="66"/>
      <c r="D901" s="66"/>
      <c r="E901" s="66"/>
      <c r="F901" s="67"/>
      <c r="G901" s="70" t="str">
        <f t="shared" ca="1" si="0"/>
        <v/>
      </c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73" t="str">
        <f>IF(H901="","",VLOOKUP(H901,ProduktySlužby!$A$4:$C$100,2,FALSE)*I901+IF(J901="",0,VLOOKUP(J901,ProduktySlužby!$A$4:$C$100,2,FALSE))*K901+IF(L901="",0,VLOOKUP(L901,ProduktySlužby!$A$4:$C$100,2,FALSE))*M901++IF(N901="",0,VLOOKUP(N901,ProduktySlužby!$A$4:$C$100,2,FALSE))*O901++IF(P901="",0,VLOOKUP(P901,ProduktySlužby!$A$4:$C$100,2,FALSE))*Q901)</f>
        <v/>
      </c>
      <c r="S901" s="73" t="str">
        <f>IF(R901="","",R901+R901*ProduktySlužby!$B$1)</f>
        <v/>
      </c>
      <c r="T901" s="74" t="str">
        <f>IF(B901="","",VLOOKUP(B901,Zákazníci!$A$2:$M$1000,11,FALSE)&amp;", "&amp;VLOOKUP(B901,Zákazníci!$A$2:$M$1000,12,FALSE)&amp;", "&amp;VLOOKUP(B901,Zákazníci!$A$2:$M$1000,13,FALSE))</f>
        <v/>
      </c>
    </row>
    <row r="902" spans="1:20" ht="12.75">
      <c r="A902" s="65">
        <v>901</v>
      </c>
      <c r="B902" s="66"/>
      <c r="C902" s="66"/>
      <c r="D902" s="66"/>
      <c r="E902" s="66"/>
      <c r="F902" s="67"/>
      <c r="G902" s="70" t="str">
        <f t="shared" ca="1" si="0"/>
        <v/>
      </c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73" t="str">
        <f>IF(H902="","",VLOOKUP(H902,ProduktySlužby!$A$4:$C$100,2,FALSE)*I902+IF(J902="",0,VLOOKUP(J902,ProduktySlužby!$A$4:$C$100,2,FALSE))*K902+IF(L902="",0,VLOOKUP(L902,ProduktySlužby!$A$4:$C$100,2,FALSE))*M902++IF(N902="",0,VLOOKUP(N902,ProduktySlužby!$A$4:$C$100,2,FALSE))*O902++IF(P902="",0,VLOOKUP(P902,ProduktySlužby!$A$4:$C$100,2,FALSE))*Q902)</f>
        <v/>
      </c>
      <c r="S902" s="73" t="str">
        <f>IF(R902="","",R902+R902*ProduktySlužby!$B$1)</f>
        <v/>
      </c>
      <c r="T902" s="74" t="str">
        <f>IF(B902="","",VLOOKUP(B902,Zákazníci!$A$2:$M$1000,11,FALSE)&amp;", "&amp;VLOOKUP(B902,Zákazníci!$A$2:$M$1000,12,FALSE)&amp;", "&amp;VLOOKUP(B902,Zákazníci!$A$2:$M$1000,13,FALSE))</f>
        <v/>
      </c>
    </row>
    <row r="903" spans="1:20" ht="12.75">
      <c r="A903" s="65">
        <v>902</v>
      </c>
      <c r="B903" s="66"/>
      <c r="C903" s="66"/>
      <c r="D903" s="66"/>
      <c r="E903" s="66"/>
      <c r="F903" s="67"/>
      <c r="G903" s="70" t="str">
        <f t="shared" ca="1" si="0"/>
        <v/>
      </c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73" t="str">
        <f>IF(H903="","",VLOOKUP(H903,ProduktySlužby!$A$4:$C$100,2,FALSE)*I903+IF(J903="",0,VLOOKUP(J903,ProduktySlužby!$A$4:$C$100,2,FALSE))*K903+IF(L903="",0,VLOOKUP(L903,ProduktySlužby!$A$4:$C$100,2,FALSE))*M903++IF(N903="",0,VLOOKUP(N903,ProduktySlužby!$A$4:$C$100,2,FALSE))*O903++IF(P903="",0,VLOOKUP(P903,ProduktySlužby!$A$4:$C$100,2,FALSE))*Q903)</f>
        <v/>
      </c>
      <c r="S903" s="73" t="str">
        <f>IF(R903="","",R903+R903*ProduktySlužby!$B$1)</f>
        <v/>
      </c>
      <c r="T903" s="74" t="str">
        <f>IF(B903="","",VLOOKUP(B903,Zákazníci!$A$2:$M$1000,11,FALSE)&amp;", "&amp;VLOOKUP(B903,Zákazníci!$A$2:$M$1000,12,FALSE)&amp;", "&amp;VLOOKUP(B903,Zákazníci!$A$2:$M$1000,13,FALSE))</f>
        <v/>
      </c>
    </row>
    <row r="904" spans="1:20" ht="12.75">
      <c r="A904" s="65">
        <v>903</v>
      </c>
      <c r="B904" s="66"/>
      <c r="C904" s="66"/>
      <c r="D904" s="66"/>
      <c r="E904" s="66"/>
      <c r="F904" s="67"/>
      <c r="G904" s="70" t="str">
        <f t="shared" ca="1" si="0"/>
        <v/>
      </c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73" t="str">
        <f>IF(H904="","",VLOOKUP(H904,ProduktySlužby!$A$4:$C$100,2,FALSE)*I904+IF(J904="",0,VLOOKUP(J904,ProduktySlužby!$A$4:$C$100,2,FALSE))*K904+IF(L904="",0,VLOOKUP(L904,ProduktySlužby!$A$4:$C$100,2,FALSE))*M904++IF(N904="",0,VLOOKUP(N904,ProduktySlužby!$A$4:$C$100,2,FALSE))*O904++IF(P904="",0,VLOOKUP(P904,ProduktySlužby!$A$4:$C$100,2,FALSE))*Q904)</f>
        <v/>
      </c>
      <c r="S904" s="73" t="str">
        <f>IF(R904="","",R904+R904*ProduktySlužby!$B$1)</f>
        <v/>
      </c>
      <c r="T904" s="74" t="str">
        <f>IF(B904="","",VLOOKUP(B904,Zákazníci!$A$2:$M$1000,11,FALSE)&amp;", "&amp;VLOOKUP(B904,Zákazníci!$A$2:$M$1000,12,FALSE)&amp;", "&amp;VLOOKUP(B904,Zákazníci!$A$2:$M$1000,13,FALSE))</f>
        <v/>
      </c>
    </row>
    <row r="905" spans="1:20" ht="12.75">
      <c r="A905" s="65">
        <v>904</v>
      </c>
      <c r="B905" s="66"/>
      <c r="C905" s="66"/>
      <c r="D905" s="66"/>
      <c r="E905" s="66"/>
      <c r="F905" s="67"/>
      <c r="G905" s="70" t="str">
        <f t="shared" ca="1" si="0"/>
        <v/>
      </c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73" t="str">
        <f>IF(H905="","",VLOOKUP(H905,ProduktySlužby!$A$4:$C$100,2,FALSE)*I905+IF(J905="",0,VLOOKUP(J905,ProduktySlužby!$A$4:$C$100,2,FALSE))*K905+IF(L905="",0,VLOOKUP(L905,ProduktySlužby!$A$4:$C$100,2,FALSE))*M905++IF(N905="",0,VLOOKUP(N905,ProduktySlužby!$A$4:$C$100,2,FALSE))*O905++IF(P905="",0,VLOOKUP(P905,ProduktySlužby!$A$4:$C$100,2,FALSE))*Q905)</f>
        <v/>
      </c>
      <c r="S905" s="73" t="str">
        <f>IF(R905="","",R905+R905*ProduktySlužby!$B$1)</f>
        <v/>
      </c>
      <c r="T905" s="74" t="str">
        <f>IF(B905="","",VLOOKUP(B905,Zákazníci!$A$2:$M$1000,11,FALSE)&amp;", "&amp;VLOOKUP(B905,Zákazníci!$A$2:$M$1000,12,FALSE)&amp;", "&amp;VLOOKUP(B905,Zákazníci!$A$2:$M$1000,13,FALSE))</f>
        <v/>
      </c>
    </row>
    <row r="906" spans="1:20" ht="12.75">
      <c r="A906" s="65">
        <v>905</v>
      </c>
      <c r="B906" s="66"/>
      <c r="C906" s="66"/>
      <c r="D906" s="66"/>
      <c r="E906" s="66"/>
      <c r="F906" s="67"/>
      <c r="G906" s="70" t="str">
        <f t="shared" ca="1" si="0"/>
        <v/>
      </c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73" t="str">
        <f>IF(H906="","",VLOOKUP(H906,ProduktySlužby!$A$4:$C$100,2,FALSE)*I906+IF(J906="",0,VLOOKUP(J906,ProduktySlužby!$A$4:$C$100,2,FALSE))*K906+IF(L906="",0,VLOOKUP(L906,ProduktySlužby!$A$4:$C$100,2,FALSE))*M906++IF(N906="",0,VLOOKUP(N906,ProduktySlužby!$A$4:$C$100,2,FALSE))*O906++IF(P906="",0,VLOOKUP(P906,ProduktySlužby!$A$4:$C$100,2,FALSE))*Q906)</f>
        <v/>
      </c>
      <c r="S906" s="73" t="str">
        <f>IF(R906="","",R906+R906*ProduktySlužby!$B$1)</f>
        <v/>
      </c>
      <c r="T906" s="74" t="str">
        <f>IF(B906="","",VLOOKUP(B906,Zákazníci!$A$2:$M$1000,11,FALSE)&amp;", "&amp;VLOOKUP(B906,Zákazníci!$A$2:$M$1000,12,FALSE)&amp;", "&amp;VLOOKUP(B906,Zákazníci!$A$2:$M$1000,13,FALSE))</f>
        <v/>
      </c>
    </row>
    <row r="907" spans="1:20" ht="12.75">
      <c r="A907" s="65">
        <v>906</v>
      </c>
      <c r="B907" s="66"/>
      <c r="C907" s="66"/>
      <c r="D907" s="66"/>
      <c r="E907" s="66"/>
      <c r="F907" s="67"/>
      <c r="G907" s="70" t="str">
        <f t="shared" ca="1" si="0"/>
        <v/>
      </c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73" t="str">
        <f>IF(H907="","",VLOOKUP(H907,ProduktySlužby!$A$4:$C$100,2,FALSE)*I907+IF(J907="",0,VLOOKUP(J907,ProduktySlužby!$A$4:$C$100,2,FALSE))*K907+IF(L907="",0,VLOOKUP(L907,ProduktySlužby!$A$4:$C$100,2,FALSE))*M907++IF(N907="",0,VLOOKUP(N907,ProduktySlužby!$A$4:$C$100,2,FALSE))*O907++IF(P907="",0,VLOOKUP(P907,ProduktySlužby!$A$4:$C$100,2,FALSE))*Q907)</f>
        <v/>
      </c>
      <c r="S907" s="73" t="str">
        <f>IF(R907="","",R907+R907*ProduktySlužby!$B$1)</f>
        <v/>
      </c>
      <c r="T907" s="74" t="str">
        <f>IF(B907="","",VLOOKUP(B907,Zákazníci!$A$2:$M$1000,11,FALSE)&amp;", "&amp;VLOOKUP(B907,Zákazníci!$A$2:$M$1000,12,FALSE)&amp;", "&amp;VLOOKUP(B907,Zákazníci!$A$2:$M$1000,13,FALSE))</f>
        <v/>
      </c>
    </row>
    <row r="908" spans="1:20" ht="12.75">
      <c r="A908" s="65">
        <v>907</v>
      </c>
      <c r="B908" s="66"/>
      <c r="C908" s="66"/>
      <c r="D908" s="66"/>
      <c r="E908" s="66"/>
      <c r="F908" s="67"/>
      <c r="G908" s="70" t="str">
        <f t="shared" ca="1" si="0"/>
        <v/>
      </c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73" t="str">
        <f>IF(H908="","",VLOOKUP(H908,ProduktySlužby!$A$4:$C$100,2,FALSE)*I908+IF(J908="",0,VLOOKUP(J908,ProduktySlužby!$A$4:$C$100,2,FALSE))*K908+IF(L908="",0,VLOOKUP(L908,ProduktySlužby!$A$4:$C$100,2,FALSE))*M908++IF(N908="",0,VLOOKUP(N908,ProduktySlužby!$A$4:$C$100,2,FALSE))*O908++IF(P908="",0,VLOOKUP(P908,ProduktySlužby!$A$4:$C$100,2,FALSE))*Q908)</f>
        <v/>
      </c>
      <c r="S908" s="73" t="str">
        <f>IF(R908="","",R908+R908*ProduktySlužby!$B$1)</f>
        <v/>
      </c>
      <c r="T908" s="74" t="str">
        <f>IF(B908="","",VLOOKUP(B908,Zákazníci!$A$2:$M$1000,11,FALSE)&amp;", "&amp;VLOOKUP(B908,Zákazníci!$A$2:$M$1000,12,FALSE)&amp;", "&amp;VLOOKUP(B908,Zákazníci!$A$2:$M$1000,13,FALSE))</f>
        <v/>
      </c>
    </row>
    <row r="909" spans="1:20" ht="12.75">
      <c r="A909" s="65">
        <v>908</v>
      </c>
      <c r="B909" s="66"/>
      <c r="C909" s="66"/>
      <c r="D909" s="66"/>
      <c r="E909" s="66"/>
      <c r="F909" s="67"/>
      <c r="G909" s="70" t="str">
        <f t="shared" ca="1" si="0"/>
        <v/>
      </c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73" t="str">
        <f>IF(H909="","",VLOOKUP(H909,ProduktySlužby!$A$4:$C$100,2,FALSE)*I909+IF(J909="",0,VLOOKUP(J909,ProduktySlužby!$A$4:$C$100,2,FALSE))*K909+IF(L909="",0,VLOOKUP(L909,ProduktySlužby!$A$4:$C$100,2,FALSE))*M909++IF(N909="",0,VLOOKUP(N909,ProduktySlužby!$A$4:$C$100,2,FALSE))*O909++IF(P909="",0,VLOOKUP(P909,ProduktySlužby!$A$4:$C$100,2,FALSE))*Q909)</f>
        <v/>
      </c>
      <c r="S909" s="73" t="str">
        <f>IF(R909="","",R909+R909*ProduktySlužby!$B$1)</f>
        <v/>
      </c>
      <c r="T909" s="74" t="str">
        <f>IF(B909="","",VLOOKUP(B909,Zákazníci!$A$2:$M$1000,11,FALSE)&amp;", "&amp;VLOOKUP(B909,Zákazníci!$A$2:$M$1000,12,FALSE)&amp;", "&amp;VLOOKUP(B909,Zákazníci!$A$2:$M$1000,13,FALSE))</f>
        <v/>
      </c>
    </row>
    <row r="910" spans="1:20" ht="12.75">
      <c r="A910" s="65">
        <v>909</v>
      </c>
      <c r="B910" s="66"/>
      <c r="C910" s="66"/>
      <c r="D910" s="66"/>
      <c r="E910" s="66"/>
      <c r="F910" s="67"/>
      <c r="G910" s="70" t="str">
        <f t="shared" ca="1" si="0"/>
        <v/>
      </c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73" t="str">
        <f>IF(H910="","",VLOOKUP(H910,ProduktySlužby!$A$4:$C$100,2,FALSE)*I910+IF(J910="",0,VLOOKUP(J910,ProduktySlužby!$A$4:$C$100,2,FALSE))*K910+IF(L910="",0,VLOOKUP(L910,ProduktySlužby!$A$4:$C$100,2,FALSE))*M910++IF(N910="",0,VLOOKUP(N910,ProduktySlužby!$A$4:$C$100,2,FALSE))*O910++IF(P910="",0,VLOOKUP(P910,ProduktySlužby!$A$4:$C$100,2,FALSE))*Q910)</f>
        <v/>
      </c>
      <c r="S910" s="73" t="str">
        <f>IF(R910="","",R910+R910*ProduktySlužby!$B$1)</f>
        <v/>
      </c>
      <c r="T910" s="74" t="str">
        <f>IF(B910="","",VLOOKUP(B910,Zákazníci!$A$2:$M$1000,11,FALSE)&amp;", "&amp;VLOOKUP(B910,Zákazníci!$A$2:$M$1000,12,FALSE)&amp;", "&amp;VLOOKUP(B910,Zákazníci!$A$2:$M$1000,13,FALSE))</f>
        <v/>
      </c>
    </row>
    <row r="911" spans="1:20" ht="12.75">
      <c r="A911" s="65">
        <v>910</v>
      </c>
      <c r="B911" s="66"/>
      <c r="C911" s="66"/>
      <c r="D911" s="66"/>
      <c r="E911" s="66"/>
      <c r="F911" s="67"/>
      <c r="G911" s="70" t="str">
        <f t="shared" ca="1" si="0"/>
        <v/>
      </c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73" t="str">
        <f>IF(H911="","",VLOOKUP(H911,ProduktySlužby!$A$4:$C$100,2,FALSE)*I911+IF(J911="",0,VLOOKUP(J911,ProduktySlužby!$A$4:$C$100,2,FALSE))*K911+IF(L911="",0,VLOOKUP(L911,ProduktySlužby!$A$4:$C$100,2,FALSE))*M911++IF(N911="",0,VLOOKUP(N911,ProduktySlužby!$A$4:$C$100,2,FALSE))*O911++IF(P911="",0,VLOOKUP(P911,ProduktySlužby!$A$4:$C$100,2,FALSE))*Q911)</f>
        <v/>
      </c>
      <c r="S911" s="73" t="str">
        <f>IF(R911="","",R911+R911*ProduktySlužby!$B$1)</f>
        <v/>
      </c>
      <c r="T911" s="74" t="str">
        <f>IF(B911="","",VLOOKUP(B911,Zákazníci!$A$2:$M$1000,11,FALSE)&amp;", "&amp;VLOOKUP(B911,Zákazníci!$A$2:$M$1000,12,FALSE)&amp;", "&amp;VLOOKUP(B911,Zákazníci!$A$2:$M$1000,13,FALSE))</f>
        <v/>
      </c>
    </row>
    <row r="912" spans="1:20" ht="12.75">
      <c r="A912" s="65">
        <v>911</v>
      </c>
      <c r="B912" s="66"/>
      <c r="C912" s="66"/>
      <c r="D912" s="66"/>
      <c r="E912" s="66"/>
      <c r="F912" s="67"/>
      <c r="G912" s="70" t="str">
        <f t="shared" ca="1" si="0"/>
        <v/>
      </c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73" t="str">
        <f>IF(H912="","",VLOOKUP(H912,ProduktySlužby!$A$4:$C$100,2,FALSE)*I912+IF(J912="",0,VLOOKUP(J912,ProduktySlužby!$A$4:$C$100,2,FALSE))*K912+IF(L912="",0,VLOOKUP(L912,ProduktySlužby!$A$4:$C$100,2,FALSE))*M912++IF(N912="",0,VLOOKUP(N912,ProduktySlužby!$A$4:$C$100,2,FALSE))*O912++IF(P912="",0,VLOOKUP(P912,ProduktySlužby!$A$4:$C$100,2,FALSE))*Q912)</f>
        <v/>
      </c>
      <c r="S912" s="73" t="str">
        <f>IF(R912="","",R912+R912*ProduktySlužby!$B$1)</f>
        <v/>
      </c>
      <c r="T912" s="74" t="str">
        <f>IF(B912="","",VLOOKUP(B912,Zákazníci!$A$2:$M$1000,11,FALSE)&amp;", "&amp;VLOOKUP(B912,Zákazníci!$A$2:$M$1000,12,FALSE)&amp;", "&amp;VLOOKUP(B912,Zákazníci!$A$2:$M$1000,13,FALSE))</f>
        <v/>
      </c>
    </row>
    <row r="913" spans="1:20" ht="12.75">
      <c r="A913" s="65">
        <v>912</v>
      </c>
      <c r="B913" s="66"/>
      <c r="C913" s="66"/>
      <c r="D913" s="66"/>
      <c r="E913" s="66"/>
      <c r="F913" s="67"/>
      <c r="G913" s="70" t="str">
        <f t="shared" ca="1" si="0"/>
        <v/>
      </c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73" t="str">
        <f>IF(H913="","",VLOOKUP(H913,ProduktySlužby!$A$4:$C$100,2,FALSE)*I913+IF(J913="",0,VLOOKUP(J913,ProduktySlužby!$A$4:$C$100,2,FALSE))*K913+IF(L913="",0,VLOOKUP(L913,ProduktySlužby!$A$4:$C$100,2,FALSE))*M913++IF(N913="",0,VLOOKUP(N913,ProduktySlužby!$A$4:$C$100,2,FALSE))*O913++IF(P913="",0,VLOOKUP(P913,ProduktySlužby!$A$4:$C$100,2,FALSE))*Q913)</f>
        <v/>
      </c>
      <c r="S913" s="73" t="str">
        <f>IF(R913="","",R913+R913*ProduktySlužby!$B$1)</f>
        <v/>
      </c>
      <c r="T913" s="74" t="str">
        <f>IF(B913="","",VLOOKUP(B913,Zákazníci!$A$2:$M$1000,11,FALSE)&amp;", "&amp;VLOOKUP(B913,Zákazníci!$A$2:$M$1000,12,FALSE)&amp;", "&amp;VLOOKUP(B913,Zákazníci!$A$2:$M$1000,13,FALSE))</f>
        <v/>
      </c>
    </row>
    <row r="914" spans="1:20" ht="12.75">
      <c r="A914" s="65">
        <v>913</v>
      </c>
      <c r="B914" s="66"/>
      <c r="C914" s="66"/>
      <c r="D914" s="66"/>
      <c r="E914" s="66"/>
      <c r="F914" s="67"/>
      <c r="G914" s="70" t="str">
        <f t="shared" ca="1" si="0"/>
        <v/>
      </c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73" t="str">
        <f>IF(H914="","",VLOOKUP(H914,ProduktySlužby!$A$4:$C$100,2,FALSE)*I914+IF(J914="",0,VLOOKUP(J914,ProduktySlužby!$A$4:$C$100,2,FALSE))*K914+IF(L914="",0,VLOOKUP(L914,ProduktySlužby!$A$4:$C$100,2,FALSE))*M914++IF(N914="",0,VLOOKUP(N914,ProduktySlužby!$A$4:$C$100,2,FALSE))*O914++IF(P914="",0,VLOOKUP(P914,ProduktySlužby!$A$4:$C$100,2,FALSE))*Q914)</f>
        <v/>
      </c>
      <c r="S914" s="73" t="str">
        <f>IF(R914="","",R914+R914*ProduktySlužby!$B$1)</f>
        <v/>
      </c>
      <c r="T914" s="74" t="str">
        <f>IF(B914="","",VLOOKUP(B914,Zákazníci!$A$2:$M$1000,11,FALSE)&amp;", "&amp;VLOOKUP(B914,Zákazníci!$A$2:$M$1000,12,FALSE)&amp;", "&amp;VLOOKUP(B914,Zákazníci!$A$2:$M$1000,13,FALSE))</f>
        <v/>
      </c>
    </row>
    <row r="915" spans="1:20" ht="12.75">
      <c r="A915" s="65">
        <v>914</v>
      </c>
      <c r="B915" s="66"/>
      <c r="C915" s="66"/>
      <c r="D915" s="66"/>
      <c r="E915" s="66"/>
      <c r="F915" s="67"/>
      <c r="G915" s="70" t="str">
        <f t="shared" ca="1" si="0"/>
        <v/>
      </c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73" t="str">
        <f>IF(H915="","",VLOOKUP(H915,ProduktySlužby!$A$4:$C$100,2,FALSE)*I915+IF(J915="",0,VLOOKUP(J915,ProduktySlužby!$A$4:$C$100,2,FALSE))*K915+IF(L915="",0,VLOOKUP(L915,ProduktySlužby!$A$4:$C$100,2,FALSE))*M915++IF(N915="",0,VLOOKUP(N915,ProduktySlužby!$A$4:$C$100,2,FALSE))*O915++IF(P915="",0,VLOOKUP(P915,ProduktySlužby!$A$4:$C$100,2,FALSE))*Q915)</f>
        <v/>
      </c>
      <c r="S915" s="73" t="str">
        <f>IF(R915="","",R915+R915*ProduktySlužby!$B$1)</f>
        <v/>
      </c>
      <c r="T915" s="74" t="str">
        <f>IF(B915="","",VLOOKUP(B915,Zákazníci!$A$2:$M$1000,11,FALSE)&amp;", "&amp;VLOOKUP(B915,Zákazníci!$A$2:$M$1000,12,FALSE)&amp;", "&amp;VLOOKUP(B915,Zákazníci!$A$2:$M$1000,13,FALSE))</f>
        <v/>
      </c>
    </row>
    <row r="916" spans="1:20" ht="12.75">
      <c r="A916" s="65">
        <v>915</v>
      </c>
      <c r="B916" s="66"/>
      <c r="C916" s="66"/>
      <c r="D916" s="66"/>
      <c r="E916" s="66"/>
      <c r="F916" s="67"/>
      <c r="G916" s="70" t="str">
        <f t="shared" ca="1" si="0"/>
        <v/>
      </c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73" t="str">
        <f>IF(H916="","",VLOOKUP(H916,ProduktySlužby!$A$4:$C$100,2,FALSE)*I916+IF(J916="",0,VLOOKUP(J916,ProduktySlužby!$A$4:$C$100,2,FALSE))*K916+IF(L916="",0,VLOOKUP(L916,ProduktySlužby!$A$4:$C$100,2,FALSE))*M916++IF(N916="",0,VLOOKUP(N916,ProduktySlužby!$A$4:$C$100,2,FALSE))*O916++IF(P916="",0,VLOOKUP(P916,ProduktySlužby!$A$4:$C$100,2,FALSE))*Q916)</f>
        <v/>
      </c>
      <c r="S916" s="73" t="str">
        <f>IF(R916="","",R916+R916*ProduktySlužby!$B$1)</f>
        <v/>
      </c>
      <c r="T916" s="74" t="str">
        <f>IF(B916="","",VLOOKUP(B916,Zákazníci!$A$2:$M$1000,11,FALSE)&amp;", "&amp;VLOOKUP(B916,Zákazníci!$A$2:$M$1000,12,FALSE)&amp;", "&amp;VLOOKUP(B916,Zákazníci!$A$2:$M$1000,13,FALSE))</f>
        <v/>
      </c>
    </row>
    <row r="917" spans="1:20" ht="12.75">
      <c r="A917" s="65">
        <v>916</v>
      </c>
      <c r="B917" s="66"/>
      <c r="C917" s="66"/>
      <c r="D917" s="66"/>
      <c r="E917" s="66"/>
      <c r="F917" s="67"/>
      <c r="G917" s="70" t="str">
        <f t="shared" ca="1" si="0"/>
        <v/>
      </c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73" t="str">
        <f>IF(H917="","",VLOOKUP(H917,ProduktySlužby!$A$4:$C$100,2,FALSE)*I917+IF(J917="",0,VLOOKUP(J917,ProduktySlužby!$A$4:$C$100,2,FALSE))*K917+IF(L917="",0,VLOOKUP(L917,ProduktySlužby!$A$4:$C$100,2,FALSE))*M917++IF(N917="",0,VLOOKUP(N917,ProduktySlužby!$A$4:$C$100,2,FALSE))*O917++IF(P917="",0,VLOOKUP(P917,ProduktySlužby!$A$4:$C$100,2,FALSE))*Q917)</f>
        <v/>
      </c>
      <c r="S917" s="73" t="str">
        <f>IF(R917="","",R917+R917*ProduktySlužby!$B$1)</f>
        <v/>
      </c>
      <c r="T917" s="74" t="str">
        <f>IF(B917="","",VLOOKUP(B917,Zákazníci!$A$2:$M$1000,11,FALSE)&amp;", "&amp;VLOOKUP(B917,Zákazníci!$A$2:$M$1000,12,FALSE)&amp;", "&amp;VLOOKUP(B917,Zákazníci!$A$2:$M$1000,13,FALSE))</f>
        <v/>
      </c>
    </row>
    <row r="918" spans="1:20" ht="12.75">
      <c r="A918" s="65">
        <v>917</v>
      </c>
      <c r="B918" s="66"/>
      <c r="C918" s="66"/>
      <c r="D918" s="66"/>
      <c r="E918" s="66"/>
      <c r="F918" s="67"/>
      <c r="G918" s="70" t="str">
        <f t="shared" ca="1" si="0"/>
        <v/>
      </c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73" t="str">
        <f>IF(H918="","",VLOOKUP(H918,ProduktySlužby!$A$4:$C$100,2,FALSE)*I918+IF(J918="",0,VLOOKUP(J918,ProduktySlužby!$A$4:$C$100,2,FALSE))*K918+IF(L918="",0,VLOOKUP(L918,ProduktySlužby!$A$4:$C$100,2,FALSE))*M918++IF(N918="",0,VLOOKUP(N918,ProduktySlužby!$A$4:$C$100,2,FALSE))*O918++IF(P918="",0,VLOOKUP(P918,ProduktySlužby!$A$4:$C$100,2,FALSE))*Q918)</f>
        <v/>
      </c>
      <c r="S918" s="73" t="str">
        <f>IF(R918="","",R918+R918*ProduktySlužby!$B$1)</f>
        <v/>
      </c>
      <c r="T918" s="74" t="str">
        <f>IF(B918="","",VLOOKUP(B918,Zákazníci!$A$2:$M$1000,11,FALSE)&amp;", "&amp;VLOOKUP(B918,Zákazníci!$A$2:$M$1000,12,FALSE)&amp;", "&amp;VLOOKUP(B918,Zákazníci!$A$2:$M$1000,13,FALSE))</f>
        <v/>
      </c>
    </row>
    <row r="919" spans="1:20" ht="12.75">
      <c r="A919" s="65">
        <v>918</v>
      </c>
      <c r="B919" s="66"/>
      <c r="C919" s="66"/>
      <c r="D919" s="66"/>
      <c r="E919" s="66"/>
      <c r="F919" s="67"/>
      <c r="G919" s="70" t="str">
        <f t="shared" ca="1" si="0"/>
        <v/>
      </c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73" t="str">
        <f>IF(H919="","",VLOOKUP(H919,ProduktySlužby!$A$4:$C$100,2,FALSE)*I919+IF(J919="",0,VLOOKUP(J919,ProduktySlužby!$A$4:$C$100,2,FALSE))*K919+IF(L919="",0,VLOOKUP(L919,ProduktySlužby!$A$4:$C$100,2,FALSE))*M919++IF(N919="",0,VLOOKUP(N919,ProduktySlužby!$A$4:$C$100,2,FALSE))*O919++IF(P919="",0,VLOOKUP(P919,ProduktySlužby!$A$4:$C$100,2,FALSE))*Q919)</f>
        <v/>
      </c>
      <c r="S919" s="73" t="str">
        <f>IF(R919="","",R919+R919*ProduktySlužby!$B$1)</f>
        <v/>
      </c>
      <c r="T919" s="74" t="str">
        <f>IF(B919="","",VLOOKUP(B919,Zákazníci!$A$2:$M$1000,11,FALSE)&amp;", "&amp;VLOOKUP(B919,Zákazníci!$A$2:$M$1000,12,FALSE)&amp;", "&amp;VLOOKUP(B919,Zákazníci!$A$2:$M$1000,13,FALSE))</f>
        <v/>
      </c>
    </row>
    <row r="920" spans="1:20" ht="12.75">
      <c r="A920" s="65">
        <v>919</v>
      </c>
      <c r="B920" s="66"/>
      <c r="C920" s="66"/>
      <c r="D920" s="66"/>
      <c r="E920" s="66"/>
      <c r="F920" s="67"/>
      <c r="G920" s="70" t="str">
        <f t="shared" ca="1" si="0"/>
        <v/>
      </c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73" t="str">
        <f>IF(H920="","",VLOOKUP(H920,ProduktySlužby!$A$4:$C$100,2,FALSE)*I920+IF(J920="",0,VLOOKUP(J920,ProduktySlužby!$A$4:$C$100,2,FALSE))*K920+IF(L920="",0,VLOOKUP(L920,ProduktySlužby!$A$4:$C$100,2,FALSE))*M920++IF(N920="",0,VLOOKUP(N920,ProduktySlužby!$A$4:$C$100,2,FALSE))*O920++IF(P920="",0,VLOOKUP(P920,ProduktySlužby!$A$4:$C$100,2,FALSE))*Q920)</f>
        <v/>
      </c>
      <c r="S920" s="73" t="str">
        <f>IF(R920="","",R920+R920*ProduktySlužby!$B$1)</f>
        <v/>
      </c>
      <c r="T920" s="74" t="str">
        <f>IF(B920="","",VLOOKUP(B920,Zákazníci!$A$2:$M$1000,11,FALSE)&amp;", "&amp;VLOOKUP(B920,Zákazníci!$A$2:$M$1000,12,FALSE)&amp;", "&amp;VLOOKUP(B920,Zákazníci!$A$2:$M$1000,13,FALSE))</f>
        <v/>
      </c>
    </row>
    <row r="921" spans="1:20" ht="12.75">
      <c r="A921" s="65">
        <v>920</v>
      </c>
      <c r="B921" s="66"/>
      <c r="C921" s="66"/>
      <c r="D921" s="66"/>
      <c r="E921" s="66"/>
      <c r="F921" s="67"/>
      <c r="G921" s="70" t="str">
        <f t="shared" ca="1" si="0"/>
        <v/>
      </c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73" t="str">
        <f>IF(H921="","",VLOOKUP(H921,ProduktySlužby!$A$4:$C$100,2,FALSE)*I921+IF(J921="",0,VLOOKUP(J921,ProduktySlužby!$A$4:$C$100,2,FALSE))*K921+IF(L921="",0,VLOOKUP(L921,ProduktySlužby!$A$4:$C$100,2,FALSE))*M921++IF(N921="",0,VLOOKUP(N921,ProduktySlužby!$A$4:$C$100,2,FALSE))*O921++IF(P921="",0,VLOOKUP(P921,ProduktySlužby!$A$4:$C$100,2,FALSE))*Q921)</f>
        <v/>
      </c>
      <c r="S921" s="73" t="str">
        <f>IF(R921="","",R921+R921*ProduktySlužby!$B$1)</f>
        <v/>
      </c>
      <c r="T921" s="74" t="str">
        <f>IF(B921="","",VLOOKUP(B921,Zákazníci!$A$2:$M$1000,11,FALSE)&amp;", "&amp;VLOOKUP(B921,Zákazníci!$A$2:$M$1000,12,FALSE)&amp;", "&amp;VLOOKUP(B921,Zákazníci!$A$2:$M$1000,13,FALSE))</f>
        <v/>
      </c>
    </row>
    <row r="922" spans="1:20" ht="12.75">
      <c r="A922" s="65">
        <v>921</v>
      </c>
      <c r="B922" s="66"/>
      <c r="C922" s="66"/>
      <c r="D922" s="66"/>
      <c r="E922" s="66"/>
      <c r="F922" s="67"/>
      <c r="G922" s="70" t="str">
        <f t="shared" ca="1" si="0"/>
        <v/>
      </c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73" t="str">
        <f>IF(H922="","",VLOOKUP(H922,ProduktySlužby!$A$4:$C$100,2,FALSE)*I922+IF(J922="",0,VLOOKUP(J922,ProduktySlužby!$A$4:$C$100,2,FALSE))*K922+IF(L922="",0,VLOOKUP(L922,ProduktySlužby!$A$4:$C$100,2,FALSE))*M922++IF(N922="",0,VLOOKUP(N922,ProduktySlužby!$A$4:$C$100,2,FALSE))*O922++IF(P922="",0,VLOOKUP(P922,ProduktySlužby!$A$4:$C$100,2,FALSE))*Q922)</f>
        <v/>
      </c>
      <c r="S922" s="73" t="str">
        <f>IF(R922="","",R922+R922*ProduktySlužby!$B$1)</f>
        <v/>
      </c>
      <c r="T922" s="74" t="str">
        <f>IF(B922="","",VLOOKUP(B922,Zákazníci!$A$2:$M$1000,11,FALSE)&amp;", "&amp;VLOOKUP(B922,Zákazníci!$A$2:$M$1000,12,FALSE)&amp;", "&amp;VLOOKUP(B922,Zákazníci!$A$2:$M$1000,13,FALSE))</f>
        <v/>
      </c>
    </row>
    <row r="923" spans="1:20" ht="12.75">
      <c r="A923" s="65">
        <v>922</v>
      </c>
      <c r="B923" s="66"/>
      <c r="C923" s="66"/>
      <c r="D923" s="66"/>
      <c r="E923" s="66"/>
      <c r="F923" s="67"/>
      <c r="G923" s="70" t="str">
        <f t="shared" ca="1" si="0"/>
        <v/>
      </c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73" t="str">
        <f>IF(H923="","",VLOOKUP(H923,ProduktySlužby!$A$4:$C$100,2,FALSE)*I923+IF(J923="",0,VLOOKUP(J923,ProduktySlužby!$A$4:$C$100,2,FALSE))*K923+IF(L923="",0,VLOOKUP(L923,ProduktySlužby!$A$4:$C$100,2,FALSE))*M923++IF(N923="",0,VLOOKUP(N923,ProduktySlužby!$A$4:$C$100,2,FALSE))*O923++IF(P923="",0,VLOOKUP(P923,ProduktySlužby!$A$4:$C$100,2,FALSE))*Q923)</f>
        <v/>
      </c>
      <c r="S923" s="73" t="str">
        <f>IF(R923="","",R923+R923*ProduktySlužby!$B$1)</f>
        <v/>
      </c>
      <c r="T923" s="74" t="str">
        <f>IF(B923="","",VLOOKUP(B923,Zákazníci!$A$2:$M$1000,11,FALSE)&amp;", "&amp;VLOOKUP(B923,Zákazníci!$A$2:$M$1000,12,FALSE)&amp;", "&amp;VLOOKUP(B923,Zákazníci!$A$2:$M$1000,13,FALSE))</f>
        <v/>
      </c>
    </row>
    <row r="924" spans="1:20" ht="12.75">
      <c r="A924" s="65">
        <v>923</v>
      </c>
      <c r="B924" s="66"/>
      <c r="C924" s="66"/>
      <c r="D924" s="66"/>
      <c r="E924" s="66"/>
      <c r="F924" s="67"/>
      <c r="G924" s="70" t="str">
        <f t="shared" ca="1" si="0"/>
        <v/>
      </c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73" t="str">
        <f>IF(H924="","",VLOOKUP(H924,ProduktySlužby!$A$4:$C$100,2,FALSE)*I924+IF(J924="",0,VLOOKUP(J924,ProduktySlužby!$A$4:$C$100,2,FALSE))*K924+IF(L924="",0,VLOOKUP(L924,ProduktySlužby!$A$4:$C$100,2,FALSE))*M924++IF(N924="",0,VLOOKUP(N924,ProduktySlužby!$A$4:$C$100,2,FALSE))*O924++IF(P924="",0,VLOOKUP(P924,ProduktySlužby!$A$4:$C$100,2,FALSE))*Q924)</f>
        <v/>
      </c>
      <c r="S924" s="73" t="str">
        <f>IF(R924="","",R924+R924*ProduktySlužby!$B$1)</f>
        <v/>
      </c>
      <c r="T924" s="74" t="str">
        <f>IF(B924="","",VLOOKUP(B924,Zákazníci!$A$2:$M$1000,11,FALSE)&amp;", "&amp;VLOOKUP(B924,Zákazníci!$A$2:$M$1000,12,FALSE)&amp;", "&amp;VLOOKUP(B924,Zákazníci!$A$2:$M$1000,13,FALSE))</f>
        <v/>
      </c>
    </row>
    <row r="925" spans="1:20" ht="12.75">
      <c r="A925" s="65">
        <v>924</v>
      </c>
      <c r="B925" s="66"/>
      <c r="C925" s="66"/>
      <c r="D925" s="66"/>
      <c r="E925" s="66"/>
      <c r="F925" s="67"/>
      <c r="G925" s="70" t="str">
        <f t="shared" ca="1" si="0"/>
        <v/>
      </c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73" t="str">
        <f>IF(H925="","",VLOOKUP(H925,ProduktySlužby!$A$4:$C$100,2,FALSE)*I925+IF(J925="",0,VLOOKUP(J925,ProduktySlužby!$A$4:$C$100,2,FALSE))*K925+IF(L925="",0,VLOOKUP(L925,ProduktySlužby!$A$4:$C$100,2,FALSE))*M925++IF(N925="",0,VLOOKUP(N925,ProduktySlužby!$A$4:$C$100,2,FALSE))*O925++IF(P925="",0,VLOOKUP(P925,ProduktySlužby!$A$4:$C$100,2,FALSE))*Q925)</f>
        <v/>
      </c>
      <c r="S925" s="73" t="str">
        <f>IF(R925="","",R925+R925*ProduktySlužby!$B$1)</f>
        <v/>
      </c>
      <c r="T925" s="74" t="str">
        <f>IF(B925="","",VLOOKUP(B925,Zákazníci!$A$2:$M$1000,11,FALSE)&amp;", "&amp;VLOOKUP(B925,Zákazníci!$A$2:$M$1000,12,FALSE)&amp;", "&amp;VLOOKUP(B925,Zákazníci!$A$2:$M$1000,13,FALSE))</f>
        <v/>
      </c>
    </row>
    <row r="926" spans="1:20" ht="12.75">
      <c r="A926" s="65">
        <v>925</v>
      </c>
      <c r="B926" s="66"/>
      <c r="C926" s="66"/>
      <c r="D926" s="66"/>
      <c r="E926" s="66"/>
      <c r="F926" s="67"/>
      <c r="G926" s="70" t="str">
        <f t="shared" ca="1" si="0"/>
        <v/>
      </c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73" t="str">
        <f>IF(H926="","",VLOOKUP(H926,ProduktySlužby!$A$4:$C$100,2,FALSE)*I926+IF(J926="",0,VLOOKUP(J926,ProduktySlužby!$A$4:$C$100,2,FALSE))*K926+IF(L926="",0,VLOOKUP(L926,ProduktySlužby!$A$4:$C$100,2,FALSE))*M926++IF(N926="",0,VLOOKUP(N926,ProduktySlužby!$A$4:$C$100,2,FALSE))*O926++IF(P926="",0,VLOOKUP(P926,ProduktySlužby!$A$4:$C$100,2,FALSE))*Q926)</f>
        <v/>
      </c>
      <c r="S926" s="73" t="str">
        <f>IF(R926="","",R926+R926*ProduktySlužby!$B$1)</f>
        <v/>
      </c>
      <c r="T926" s="74" t="str">
        <f>IF(B926="","",VLOOKUP(B926,Zákazníci!$A$2:$M$1000,11,FALSE)&amp;", "&amp;VLOOKUP(B926,Zákazníci!$A$2:$M$1000,12,FALSE)&amp;", "&amp;VLOOKUP(B926,Zákazníci!$A$2:$M$1000,13,FALSE))</f>
        <v/>
      </c>
    </row>
    <row r="927" spans="1:20" ht="12.75">
      <c r="A927" s="65">
        <v>926</v>
      </c>
      <c r="B927" s="66"/>
      <c r="C927" s="66"/>
      <c r="D927" s="66"/>
      <c r="E927" s="66"/>
      <c r="F927" s="67"/>
      <c r="G927" s="70" t="str">
        <f t="shared" ca="1" si="0"/>
        <v/>
      </c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73" t="str">
        <f>IF(H927="","",VLOOKUP(H927,ProduktySlužby!$A$4:$C$100,2,FALSE)*I927+IF(J927="",0,VLOOKUP(J927,ProduktySlužby!$A$4:$C$100,2,FALSE))*K927+IF(L927="",0,VLOOKUP(L927,ProduktySlužby!$A$4:$C$100,2,FALSE))*M927++IF(N927="",0,VLOOKUP(N927,ProduktySlužby!$A$4:$C$100,2,FALSE))*O927++IF(P927="",0,VLOOKUP(P927,ProduktySlužby!$A$4:$C$100,2,FALSE))*Q927)</f>
        <v/>
      </c>
      <c r="S927" s="73" t="str">
        <f>IF(R927="","",R927+R927*ProduktySlužby!$B$1)</f>
        <v/>
      </c>
      <c r="T927" s="74" t="str">
        <f>IF(B927="","",VLOOKUP(B927,Zákazníci!$A$2:$M$1000,11,FALSE)&amp;", "&amp;VLOOKUP(B927,Zákazníci!$A$2:$M$1000,12,FALSE)&amp;", "&amp;VLOOKUP(B927,Zákazníci!$A$2:$M$1000,13,FALSE))</f>
        <v/>
      </c>
    </row>
    <row r="928" spans="1:20" ht="12.75">
      <c r="A928" s="65">
        <v>927</v>
      </c>
      <c r="B928" s="66"/>
      <c r="C928" s="66"/>
      <c r="D928" s="66"/>
      <c r="E928" s="66"/>
      <c r="F928" s="67"/>
      <c r="G928" s="70" t="str">
        <f t="shared" ca="1" si="0"/>
        <v/>
      </c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73" t="str">
        <f>IF(H928="","",VLOOKUP(H928,ProduktySlužby!$A$4:$C$100,2,FALSE)*I928+IF(J928="",0,VLOOKUP(J928,ProduktySlužby!$A$4:$C$100,2,FALSE))*K928+IF(L928="",0,VLOOKUP(L928,ProduktySlužby!$A$4:$C$100,2,FALSE))*M928++IF(N928="",0,VLOOKUP(N928,ProduktySlužby!$A$4:$C$100,2,FALSE))*O928++IF(P928="",0,VLOOKUP(P928,ProduktySlužby!$A$4:$C$100,2,FALSE))*Q928)</f>
        <v/>
      </c>
      <c r="S928" s="73" t="str">
        <f>IF(R928="","",R928+R928*ProduktySlužby!$B$1)</f>
        <v/>
      </c>
      <c r="T928" s="74" t="str">
        <f>IF(B928="","",VLOOKUP(B928,Zákazníci!$A$2:$M$1000,11,FALSE)&amp;", "&amp;VLOOKUP(B928,Zákazníci!$A$2:$M$1000,12,FALSE)&amp;", "&amp;VLOOKUP(B928,Zákazníci!$A$2:$M$1000,13,FALSE))</f>
        <v/>
      </c>
    </row>
    <row r="929" spans="1:20" ht="12.75">
      <c r="A929" s="65">
        <v>928</v>
      </c>
      <c r="B929" s="66"/>
      <c r="C929" s="66"/>
      <c r="D929" s="66"/>
      <c r="E929" s="66"/>
      <c r="F929" s="67"/>
      <c r="G929" s="70" t="str">
        <f t="shared" ca="1" si="0"/>
        <v/>
      </c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73" t="str">
        <f>IF(H929="","",VLOOKUP(H929,ProduktySlužby!$A$4:$C$100,2,FALSE)*I929+IF(J929="",0,VLOOKUP(J929,ProduktySlužby!$A$4:$C$100,2,FALSE))*K929+IF(L929="",0,VLOOKUP(L929,ProduktySlužby!$A$4:$C$100,2,FALSE))*M929++IF(N929="",0,VLOOKUP(N929,ProduktySlužby!$A$4:$C$100,2,FALSE))*O929++IF(P929="",0,VLOOKUP(P929,ProduktySlužby!$A$4:$C$100,2,FALSE))*Q929)</f>
        <v/>
      </c>
      <c r="S929" s="73" t="str">
        <f>IF(R929="","",R929+R929*ProduktySlužby!$B$1)</f>
        <v/>
      </c>
      <c r="T929" s="74" t="str">
        <f>IF(B929="","",VLOOKUP(B929,Zákazníci!$A$2:$M$1000,11,FALSE)&amp;", "&amp;VLOOKUP(B929,Zákazníci!$A$2:$M$1000,12,FALSE)&amp;", "&amp;VLOOKUP(B929,Zákazníci!$A$2:$M$1000,13,FALSE))</f>
        <v/>
      </c>
    </row>
    <row r="930" spans="1:20" ht="12.75">
      <c r="A930" s="65">
        <v>929</v>
      </c>
      <c r="B930" s="66"/>
      <c r="C930" s="66"/>
      <c r="D930" s="66"/>
      <c r="E930" s="66"/>
      <c r="F930" s="67"/>
      <c r="G930" s="70" t="str">
        <f t="shared" ca="1" si="0"/>
        <v/>
      </c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73" t="str">
        <f>IF(H930="","",VLOOKUP(H930,ProduktySlužby!$A$4:$C$100,2,FALSE)*I930+IF(J930="",0,VLOOKUP(J930,ProduktySlužby!$A$4:$C$100,2,FALSE))*K930+IF(L930="",0,VLOOKUP(L930,ProduktySlužby!$A$4:$C$100,2,FALSE))*M930++IF(N930="",0,VLOOKUP(N930,ProduktySlužby!$A$4:$C$100,2,FALSE))*O930++IF(P930="",0,VLOOKUP(P930,ProduktySlužby!$A$4:$C$100,2,FALSE))*Q930)</f>
        <v/>
      </c>
      <c r="S930" s="73" t="str">
        <f>IF(R930="","",R930+R930*ProduktySlužby!$B$1)</f>
        <v/>
      </c>
      <c r="T930" s="74" t="str">
        <f>IF(B930="","",VLOOKUP(B930,Zákazníci!$A$2:$M$1000,11,FALSE)&amp;", "&amp;VLOOKUP(B930,Zákazníci!$A$2:$M$1000,12,FALSE)&amp;", "&amp;VLOOKUP(B930,Zákazníci!$A$2:$M$1000,13,FALSE))</f>
        <v/>
      </c>
    </row>
    <row r="931" spans="1:20" ht="12.75">
      <c r="A931" s="65">
        <v>930</v>
      </c>
      <c r="B931" s="66"/>
      <c r="C931" s="66"/>
      <c r="D931" s="66"/>
      <c r="E931" s="66"/>
      <c r="F931" s="67"/>
      <c r="G931" s="70" t="str">
        <f t="shared" ca="1" si="0"/>
        <v/>
      </c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73" t="str">
        <f>IF(H931="","",VLOOKUP(H931,ProduktySlužby!$A$4:$C$100,2,FALSE)*I931+IF(J931="",0,VLOOKUP(J931,ProduktySlužby!$A$4:$C$100,2,FALSE))*K931+IF(L931="",0,VLOOKUP(L931,ProduktySlužby!$A$4:$C$100,2,FALSE))*M931++IF(N931="",0,VLOOKUP(N931,ProduktySlužby!$A$4:$C$100,2,FALSE))*O931++IF(P931="",0,VLOOKUP(P931,ProduktySlužby!$A$4:$C$100,2,FALSE))*Q931)</f>
        <v/>
      </c>
      <c r="S931" s="73" t="str">
        <f>IF(R931="","",R931+R931*ProduktySlužby!$B$1)</f>
        <v/>
      </c>
      <c r="T931" s="74" t="str">
        <f>IF(B931="","",VLOOKUP(B931,Zákazníci!$A$2:$M$1000,11,FALSE)&amp;", "&amp;VLOOKUP(B931,Zákazníci!$A$2:$M$1000,12,FALSE)&amp;", "&amp;VLOOKUP(B931,Zákazníci!$A$2:$M$1000,13,FALSE))</f>
        <v/>
      </c>
    </row>
    <row r="932" spans="1:20" ht="12.75">
      <c r="A932" s="65">
        <v>931</v>
      </c>
      <c r="B932" s="66"/>
      <c r="C932" s="66"/>
      <c r="D932" s="66"/>
      <c r="E932" s="66"/>
      <c r="F932" s="67"/>
      <c r="G932" s="70" t="str">
        <f t="shared" ca="1" si="0"/>
        <v/>
      </c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73" t="str">
        <f>IF(H932="","",VLOOKUP(H932,ProduktySlužby!$A$4:$C$100,2,FALSE)*I932+IF(J932="",0,VLOOKUP(J932,ProduktySlužby!$A$4:$C$100,2,FALSE))*K932+IF(L932="",0,VLOOKUP(L932,ProduktySlužby!$A$4:$C$100,2,FALSE))*M932++IF(N932="",0,VLOOKUP(N932,ProduktySlužby!$A$4:$C$100,2,FALSE))*O932++IF(P932="",0,VLOOKUP(P932,ProduktySlužby!$A$4:$C$100,2,FALSE))*Q932)</f>
        <v/>
      </c>
      <c r="S932" s="73" t="str">
        <f>IF(R932="","",R932+R932*ProduktySlužby!$B$1)</f>
        <v/>
      </c>
      <c r="T932" s="74" t="str">
        <f>IF(B932="","",VLOOKUP(B932,Zákazníci!$A$2:$M$1000,11,FALSE)&amp;", "&amp;VLOOKUP(B932,Zákazníci!$A$2:$M$1000,12,FALSE)&amp;", "&amp;VLOOKUP(B932,Zákazníci!$A$2:$M$1000,13,FALSE))</f>
        <v/>
      </c>
    </row>
    <row r="933" spans="1:20" ht="12.75">
      <c r="A933" s="65">
        <v>932</v>
      </c>
      <c r="B933" s="66"/>
      <c r="C933" s="66"/>
      <c r="D933" s="66"/>
      <c r="E933" s="66"/>
      <c r="F933" s="67"/>
      <c r="G933" s="70" t="str">
        <f t="shared" ca="1" si="0"/>
        <v/>
      </c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73" t="str">
        <f>IF(H933="","",VLOOKUP(H933,ProduktySlužby!$A$4:$C$100,2,FALSE)*I933+IF(J933="",0,VLOOKUP(J933,ProduktySlužby!$A$4:$C$100,2,FALSE))*K933+IF(L933="",0,VLOOKUP(L933,ProduktySlužby!$A$4:$C$100,2,FALSE))*M933++IF(N933="",0,VLOOKUP(N933,ProduktySlužby!$A$4:$C$100,2,FALSE))*O933++IF(P933="",0,VLOOKUP(P933,ProduktySlužby!$A$4:$C$100,2,FALSE))*Q933)</f>
        <v/>
      </c>
      <c r="S933" s="73" t="str">
        <f>IF(R933="","",R933+R933*ProduktySlužby!$B$1)</f>
        <v/>
      </c>
      <c r="T933" s="74" t="str">
        <f>IF(B933="","",VLOOKUP(B933,Zákazníci!$A$2:$M$1000,11,FALSE)&amp;", "&amp;VLOOKUP(B933,Zákazníci!$A$2:$M$1000,12,FALSE)&amp;", "&amp;VLOOKUP(B933,Zákazníci!$A$2:$M$1000,13,FALSE))</f>
        <v/>
      </c>
    </row>
    <row r="934" spans="1:20" ht="12.75">
      <c r="A934" s="65">
        <v>933</v>
      </c>
      <c r="B934" s="66"/>
      <c r="C934" s="66"/>
      <c r="D934" s="66"/>
      <c r="E934" s="66"/>
      <c r="F934" s="67"/>
      <c r="G934" s="70" t="str">
        <f t="shared" ca="1" si="0"/>
        <v/>
      </c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73" t="str">
        <f>IF(H934="","",VLOOKUP(H934,ProduktySlužby!$A$4:$C$100,2,FALSE)*I934+IF(J934="",0,VLOOKUP(J934,ProduktySlužby!$A$4:$C$100,2,FALSE))*K934+IF(L934="",0,VLOOKUP(L934,ProduktySlužby!$A$4:$C$100,2,FALSE))*M934++IF(N934="",0,VLOOKUP(N934,ProduktySlužby!$A$4:$C$100,2,FALSE))*O934++IF(P934="",0,VLOOKUP(P934,ProduktySlužby!$A$4:$C$100,2,FALSE))*Q934)</f>
        <v/>
      </c>
      <c r="S934" s="73" t="str">
        <f>IF(R934="","",R934+R934*ProduktySlužby!$B$1)</f>
        <v/>
      </c>
      <c r="T934" s="74" t="str">
        <f>IF(B934="","",VLOOKUP(B934,Zákazníci!$A$2:$M$1000,11,FALSE)&amp;", "&amp;VLOOKUP(B934,Zákazníci!$A$2:$M$1000,12,FALSE)&amp;", "&amp;VLOOKUP(B934,Zákazníci!$A$2:$M$1000,13,FALSE))</f>
        <v/>
      </c>
    </row>
    <row r="935" spans="1:20" ht="12.75">
      <c r="A935" s="65">
        <v>934</v>
      </c>
      <c r="B935" s="66"/>
      <c r="C935" s="66"/>
      <c r="D935" s="66"/>
      <c r="E935" s="66"/>
      <c r="F935" s="67"/>
      <c r="G935" s="70" t="str">
        <f t="shared" ca="1" si="0"/>
        <v/>
      </c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73" t="str">
        <f>IF(H935="","",VLOOKUP(H935,ProduktySlužby!$A$4:$C$100,2,FALSE)*I935+IF(J935="",0,VLOOKUP(J935,ProduktySlužby!$A$4:$C$100,2,FALSE))*K935+IF(L935="",0,VLOOKUP(L935,ProduktySlužby!$A$4:$C$100,2,FALSE))*M935++IF(N935="",0,VLOOKUP(N935,ProduktySlužby!$A$4:$C$100,2,FALSE))*O935++IF(P935="",0,VLOOKUP(P935,ProduktySlužby!$A$4:$C$100,2,FALSE))*Q935)</f>
        <v/>
      </c>
      <c r="S935" s="73" t="str">
        <f>IF(R935="","",R935+R935*ProduktySlužby!$B$1)</f>
        <v/>
      </c>
      <c r="T935" s="74" t="str">
        <f>IF(B935="","",VLOOKUP(B935,Zákazníci!$A$2:$M$1000,11,FALSE)&amp;", "&amp;VLOOKUP(B935,Zákazníci!$A$2:$M$1000,12,FALSE)&amp;", "&amp;VLOOKUP(B935,Zákazníci!$A$2:$M$1000,13,FALSE))</f>
        <v/>
      </c>
    </row>
    <row r="936" spans="1:20" ht="12.75">
      <c r="A936" s="65">
        <v>935</v>
      </c>
      <c r="B936" s="66"/>
      <c r="C936" s="66"/>
      <c r="D936" s="66"/>
      <c r="E936" s="66"/>
      <c r="F936" s="67"/>
      <c r="G936" s="70" t="str">
        <f t="shared" ca="1" si="0"/>
        <v/>
      </c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73" t="str">
        <f>IF(H936="","",VLOOKUP(H936,ProduktySlužby!$A$4:$C$100,2,FALSE)*I936+IF(J936="",0,VLOOKUP(J936,ProduktySlužby!$A$4:$C$100,2,FALSE))*K936+IF(L936="",0,VLOOKUP(L936,ProduktySlužby!$A$4:$C$100,2,FALSE))*M936++IF(N936="",0,VLOOKUP(N936,ProduktySlužby!$A$4:$C$100,2,FALSE))*O936++IF(P936="",0,VLOOKUP(P936,ProduktySlužby!$A$4:$C$100,2,FALSE))*Q936)</f>
        <v/>
      </c>
      <c r="S936" s="73" t="str">
        <f>IF(R936="","",R936+R936*ProduktySlužby!$B$1)</f>
        <v/>
      </c>
      <c r="T936" s="74" t="str">
        <f>IF(B936="","",VLOOKUP(B936,Zákazníci!$A$2:$M$1000,11,FALSE)&amp;", "&amp;VLOOKUP(B936,Zákazníci!$A$2:$M$1000,12,FALSE)&amp;", "&amp;VLOOKUP(B936,Zákazníci!$A$2:$M$1000,13,FALSE))</f>
        <v/>
      </c>
    </row>
    <row r="937" spans="1:20" ht="12.75">
      <c r="A937" s="65">
        <v>936</v>
      </c>
      <c r="B937" s="66"/>
      <c r="C937" s="66"/>
      <c r="D937" s="66"/>
      <c r="E937" s="66"/>
      <c r="F937" s="67"/>
      <c r="G937" s="70" t="str">
        <f t="shared" ca="1" si="0"/>
        <v/>
      </c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73" t="str">
        <f>IF(H937="","",VLOOKUP(H937,ProduktySlužby!$A$4:$C$100,2,FALSE)*I937+IF(J937="",0,VLOOKUP(J937,ProduktySlužby!$A$4:$C$100,2,FALSE))*K937+IF(L937="",0,VLOOKUP(L937,ProduktySlužby!$A$4:$C$100,2,FALSE))*M937++IF(N937="",0,VLOOKUP(N937,ProduktySlužby!$A$4:$C$100,2,FALSE))*O937++IF(P937="",0,VLOOKUP(P937,ProduktySlužby!$A$4:$C$100,2,FALSE))*Q937)</f>
        <v/>
      </c>
      <c r="S937" s="73" t="str">
        <f>IF(R937="","",R937+R937*ProduktySlužby!$B$1)</f>
        <v/>
      </c>
      <c r="T937" s="74" t="str">
        <f>IF(B937="","",VLOOKUP(B937,Zákazníci!$A$2:$M$1000,11,FALSE)&amp;", "&amp;VLOOKUP(B937,Zákazníci!$A$2:$M$1000,12,FALSE)&amp;", "&amp;VLOOKUP(B937,Zákazníci!$A$2:$M$1000,13,FALSE))</f>
        <v/>
      </c>
    </row>
    <row r="938" spans="1:20" ht="12.75">
      <c r="A938" s="65">
        <v>937</v>
      </c>
      <c r="B938" s="66"/>
      <c r="C938" s="66"/>
      <c r="D938" s="66"/>
      <c r="E938" s="66"/>
      <c r="F938" s="67"/>
      <c r="G938" s="70" t="str">
        <f t="shared" ca="1" si="0"/>
        <v/>
      </c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73" t="str">
        <f>IF(H938="","",VLOOKUP(H938,ProduktySlužby!$A$4:$C$100,2,FALSE)*I938+IF(J938="",0,VLOOKUP(J938,ProduktySlužby!$A$4:$C$100,2,FALSE))*K938+IF(L938="",0,VLOOKUP(L938,ProduktySlužby!$A$4:$C$100,2,FALSE))*M938++IF(N938="",0,VLOOKUP(N938,ProduktySlužby!$A$4:$C$100,2,FALSE))*O938++IF(P938="",0,VLOOKUP(P938,ProduktySlužby!$A$4:$C$100,2,FALSE))*Q938)</f>
        <v/>
      </c>
      <c r="S938" s="73" t="str">
        <f>IF(R938="","",R938+R938*ProduktySlužby!$B$1)</f>
        <v/>
      </c>
      <c r="T938" s="74" t="str">
        <f>IF(B938="","",VLOOKUP(B938,Zákazníci!$A$2:$M$1000,11,FALSE)&amp;", "&amp;VLOOKUP(B938,Zákazníci!$A$2:$M$1000,12,FALSE)&amp;", "&amp;VLOOKUP(B938,Zákazníci!$A$2:$M$1000,13,FALSE))</f>
        <v/>
      </c>
    </row>
    <row r="939" spans="1:20" ht="12.75">
      <c r="A939" s="65">
        <v>938</v>
      </c>
      <c r="B939" s="66"/>
      <c r="C939" s="66"/>
      <c r="D939" s="66"/>
      <c r="E939" s="66"/>
      <c r="F939" s="67"/>
      <c r="G939" s="70" t="str">
        <f t="shared" ca="1" si="0"/>
        <v/>
      </c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73" t="str">
        <f>IF(H939="","",VLOOKUP(H939,ProduktySlužby!$A$4:$C$100,2,FALSE)*I939+IF(J939="",0,VLOOKUP(J939,ProduktySlužby!$A$4:$C$100,2,FALSE))*K939+IF(L939="",0,VLOOKUP(L939,ProduktySlužby!$A$4:$C$100,2,FALSE))*M939++IF(N939="",0,VLOOKUP(N939,ProduktySlužby!$A$4:$C$100,2,FALSE))*O939++IF(P939="",0,VLOOKUP(P939,ProduktySlužby!$A$4:$C$100,2,FALSE))*Q939)</f>
        <v/>
      </c>
      <c r="S939" s="73" t="str">
        <f>IF(R939="","",R939+R939*ProduktySlužby!$B$1)</f>
        <v/>
      </c>
      <c r="T939" s="74" t="str">
        <f>IF(B939="","",VLOOKUP(B939,Zákazníci!$A$2:$M$1000,11,FALSE)&amp;", "&amp;VLOOKUP(B939,Zákazníci!$A$2:$M$1000,12,FALSE)&amp;", "&amp;VLOOKUP(B939,Zákazníci!$A$2:$M$1000,13,FALSE))</f>
        <v/>
      </c>
    </row>
    <row r="940" spans="1:20" ht="12.75">
      <c r="A940" s="65">
        <v>939</v>
      </c>
      <c r="B940" s="66"/>
      <c r="C940" s="66"/>
      <c r="D940" s="66"/>
      <c r="E940" s="66"/>
      <c r="F940" s="67"/>
      <c r="G940" s="70" t="str">
        <f t="shared" ca="1" si="0"/>
        <v/>
      </c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73" t="str">
        <f>IF(H940="","",VLOOKUP(H940,ProduktySlužby!$A$4:$C$100,2,FALSE)*I940+IF(J940="",0,VLOOKUP(J940,ProduktySlužby!$A$4:$C$100,2,FALSE))*K940+IF(L940="",0,VLOOKUP(L940,ProduktySlužby!$A$4:$C$100,2,FALSE))*M940++IF(N940="",0,VLOOKUP(N940,ProduktySlužby!$A$4:$C$100,2,FALSE))*O940++IF(P940="",0,VLOOKUP(P940,ProduktySlužby!$A$4:$C$100,2,FALSE))*Q940)</f>
        <v/>
      </c>
      <c r="S940" s="73" t="str">
        <f>IF(R940="","",R940+R940*ProduktySlužby!$B$1)</f>
        <v/>
      </c>
      <c r="T940" s="74" t="str">
        <f>IF(B940="","",VLOOKUP(B940,Zákazníci!$A$2:$M$1000,11,FALSE)&amp;", "&amp;VLOOKUP(B940,Zákazníci!$A$2:$M$1000,12,FALSE)&amp;", "&amp;VLOOKUP(B940,Zákazníci!$A$2:$M$1000,13,FALSE))</f>
        <v/>
      </c>
    </row>
    <row r="941" spans="1:20" ht="12.75">
      <c r="A941" s="65">
        <v>940</v>
      </c>
      <c r="B941" s="66"/>
      <c r="C941" s="66"/>
      <c r="D941" s="66"/>
      <c r="E941" s="66"/>
      <c r="F941" s="67"/>
      <c r="G941" s="70" t="str">
        <f t="shared" ca="1" si="0"/>
        <v/>
      </c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73" t="str">
        <f>IF(H941="","",VLOOKUP(H941,ProduktySlužby!$A$4:$C$100,2,FALSE)*I941+IF(J941="",0,VLOOKUP(J941,ProduktySlužby!$A$4:$C$100,2,FALSE))*K941+IF(L941="",0,VLOOKUP(L941,ProduktySlužby!$A$4:$C$100,2,FALSE))*M941++IF(N941="",0,VLOOKUP(N941,ProduktySlužby!$A$4:$C$100,2,FALSE))*O941++IF(P941="",0,VLOOKUP(P941,ProduktySlužby!$A$4:$C$100,2,FALSE))*Q941)</f>
        <v/>
      </c>
      <c r="S941" s="73" t="str">
        <f>IF(R941="","",R941+R941*ProduktySlužby!$B$1)</f>
        <v/>
      </c>
      <c r="T941" s="74" t="str">
        <f>IF(B941="","",VLOOKUP(B941,Zákazníci!$A$2:$M$1000,11,FALSE)&amp;", "&amp;VLOOKUP(B941,Zákazníci!$A$2:$M$1000,12,FALSE)&amp;", "&amp;VLOOKUP(B941,Zákazníci!$A$2:$M$1000,13,FALSE))</f>
        <v/>
      </c>
    </row>
    <row r="942" spans="1:20" ht="12.75">
      <c r="A942" s="65">
        <v>941</v>
      </c>
      <c r="B942" s="66"/>
      <c r="C942" s="66"/>
      <c r="D942" s="66"/>
      <c r="E942" s="66"/>
      <c r="F942" s="67"/>
      <c r="G942" s="70" t="str">
        <f t="shared" ca="1" si="0"/>
        <v/>
      </c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73" t="str">
        <f>IF(H942="","",VLOOKUP(H942,ProduktySlužby!$A$4:$C$100,2,FALSE)*I942+IF(J942="",0,VLOOKUP(J942,ProduktySlužby!$A$4:$C$100,2,FALSE))*K942+IF(L942="",0,VLOOKUP(L942,ProduktySlužby!$A$4:$C$100,2,FALSE))*M942++IF(N942="",0,VLOOKUP(N942,ProduktySlužby!$A$4:$C$100,2,FALSE))*O942++IF(P942="",0,VLOOKUP(P942,ProduktySlužby!$A$4:$C$100,2,FALSE))*Q942)</f>
        <v/>
      </c>
      <c r="S942" s="73" t="str">
        <f>IF(R942="","",R942+R942*ProduktySlužby!$B$1)</f>
        <v/>
      </c>
      <c r="T942" s="74" t="str">
        <f>IF(B942="","",VLOOKUP(B942,Zákazníci!$A$2:$M$1000,11,FALSE)&amp;", "&amp;VLOOKUP(B942,Zákazníci!$A$2:$M$1000,12,FALSE)&amp;", "&amp;VLOOKUP(B942,Zákazníci!$A$2:$M$1000,13,FALSE))</f>
        <v/>
      </c>
    </row>
    <row r="943" spans="1:20" ht="12.75">
      <c r="A943" s="65">
        <v>942</v>
      </c>
      <c r="B943" s="66"/>
      <c r="C943" s="66"/>
      <c r="D943" s="66"/>
      <c r="E943" s="66"/>
      <c r="F943" s="67"/>
      <c r="G943" s="70" t="str">
        <f t="shared" ca="1" si="0"/>
        <v/>
      </c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73" t="str">
        <f>IF(H943="","",VLOOKUP(H943,ProduktySlužby!$A$4:$C$100,2,FALSE)*I943+IF(J943="",0,VLOOKUP(J943,ProduktySlužby!$A$4:$C$100,2,FALSE))*K943+IF(L943="",0,VLOOKUP(L943,ProduktySlužby!$A$4:$C$100,2,FALSE))*M943++IF(N943="",0,VLOOKUP(N943,ProduktySlužby!$A$4:$C$100,2,FALSE))*O943++IF(P943="",0,VLOOKUP(P943,ProduktySlužby!$A$4:$C$100,2,FALSE))*Q943)</f>
        <v/>
      </c>
      <c r="S943" s="73" t="str">
        <f>IF(R943="","",R943+R943*ProduktySlužby!$B$1)</f>
        <v/>
      </c>
      <c r="T943" s="74" t="str">
        <f>IF(B943="","",VLOOKUP(B943,Zákazníci!$A$2:$M$1000,11,FALSE)&amp;", "&amp;VLOOKUP(B943,Zákazníci!$A$2:$M$1000,12,FALSE)&amp;", "&amp;VLOOKUP(B943,Zákazníci!$A$2:$M$1000,13,FALSE))</f>
        <v/>
      </c>
    </row>
    <row r="944" spans="1:20" ht="12.75">
      <c r="A944" s="65">
        <v>943</v>
      </c>
      <c r="B944" s="66"/>
      <c r="C944" s="66"/>
      <c r="D944" s="66"/>
      <c r="E944" s="66"/>
      <c r="F944" s="67"/>
      <c r="G944" s="70" t="str">
        <f t="shared" ca="1" si="0"/>
        <v/>
      </c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73" t="str">
        <f>IF(H944="","",VLOOKUP(H944,ProduktySlužby!$A$4:$C$100,2,FALSE)*I944+IF(J944="",0,VLOOKUP(J944,ProduktySlužby!$A$4:$C$100,2,FALSE))*K944+IF(L944="",0,VLOOKUP(L944,ProduktySlužby!$A$4:$C$100,2,FALSE))*M944++IF(N944="",0,VLOOKUP(N944,ProduktySlužby!$A$4:$C$100,2,FALSE))*O944++IF(P944="",0,VLOOKUP(P944,ProduktySlužby!$A$4:$C$100,2,FALSE))*Q944)</f>
        <v/>
      </c>
      <c r="S944" s="73" t="str">
        <f>IF(R944="","",R944+R944*ProduktySlužby!$B$1)</f>
        <v/>
      </c>
      <c r="T944" s="74" t="str">
        <f>IF(B944="","",VLOOKUP(B944,Zákazníci!$A$2:$M$1000,11,FALSE)&amp;", "&amp;VLOOKUP(B944,Zákazníci!$A$2:$M$1000,12,FALSE)&amp;", "&amp;VLOOKUP(B944,Zákazníci!$A$2:$M$1000,13,FALSE))</f>
        <v/>
      </c>
    </row>
    <row r="945" spans="1:20" ht="12.75">
      <c r="A945" s="65">
        <v>944</v>
      </c>
      <c r="B945" s="66"/>
      <c r="C945" s="66"/>
      <c r="D945" s="66"/>
      <c r="E945" s="66"/>
      <c r="F945" s="67"/>
      <c r="G945" s="70" t="str">
        <f t="shared" ca="1" si="0"/>
        <v/>
      </c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73" t="str">
        <f>IF(H945="","",VLOOKUP(H945,ProduktySlužby!$A$4:$C$100,2,FALSE)*I945+IF(J945="",0,VLOOKUP(J945,ProduktySlužby!$A$4:$C$100,2,FALSE))*K945+IF(L945="",0,VLOOKUP(L945,ProduktySlužby!$A$4:$C$100,2,FALSE))*M945++IF(N945="",0,VLOOKUP(N945,ProduktySlužby!$A$4:$C$100,2,FALSE))*O945++IF(P945="",0,VLOOKUP(P945,ProduktySlužby!$A$4:$C$100,2,FALSE))*Q945)</f>
        <v/>
      </c>
      <c r="S945" s="73" t="str">
        <f>IF(R945="","",R945+R945*ProduktySlužby!$B$1)</f>
        <v/>
      </c>
      <c r="T945" s="74" t="str">
        <f>IF(B945="","",VLOOKUP(B945,Zákazníci!$A$2:$M$1000,11,FALSE)&amp;", "&amp;VLOOKUP(B945,Zákazníci!$A$2:$M$1000,12,FALSE)&amp;", "&amp;VLOOKUP(B945,Zákazníci!$A$2:$M$1000,13,FALSE))</f>
        <v/>
      </c>
    </row>
    <row r="946" spans="1:20" ht="12.75">
      <c r="A946" s="65">
        <v>945</v>
      </c>
      <c r="B946" s="66"/>
      <c r="C946" s="66"/>
      <c r="D946" s="66"/>
      <c r="E946" s="66"/>
      <c r="F946" s="67"/>
      <c r="G946" s="70" t="str">
        <f t="shared" ca="1" si="0"/>
        <v/>
      </c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73" t="str">
        <f>IF(H946="","",VLOOKUP(H946,ProduktySlužby!$A$4:$C$100,2,FALSE)*I946+IF(J946="",0,VLOOKUP(J946,ProduktySlužby!$A$4:$C$100,2,FALSE))*K946+IF(L946="",0,VLOOKUP(L946,ProduktySlužby!$A$4:$C$100,2,FALSE))*M946++IF(N946="",0,VLOOKUP(N946,ProduktySlužby!$A$4:$C$100,2,FALSE))*O946++IF(P946="",0,VLOOKUP(P946,ProduktySlužby!$A$4:$C$100,2,FALSE))*Q946)</f>
        <v/>
      </c>
      <c r="S946" s="73" t="str">
        <f>IF(R946="","",R946+R946*ProduktySlužby!$B$1)</f>
        <v/>
      </c>
      <c r="T946" s="74" t="str">
        <f>IF(B946="","",VLOOKUP(B946,Zákazníci!$A$2:$M$1000,11,FALSE)&amp;", "&amp;VLOOKUP(B946,Zákazníci!$A$2:$M$1000,12,FALSE)&amp;", "&amp;VLOOKUP(B946,Zákazníci!$A$2:$M$1000,13,FALSE))</f>
        <v/>
      </c>
    </row>
    <row r="947" spans="1:20" ht="12.75">
      <c r="A947" s="65">
        <v>946</v>
      </c>
      <c r="B947" s="66"/>
      <c r="C947" s="66"/>
      <c r="D947" s="66"/>
      <c r="E947" s="66"/>
      <c r="F947" s="67"/>
      <c r="G947" s="70" t="str">
        <f t="shared" ca="1" si="0"/>
        <v/>
      </c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73" t="str">
        <f>IF(H947="","",VLOOKUP(H947,ProduktySlužby!$A$4:$C$100,2,FALSE)*I947+IF(J947="",0,VLOOKUP(J947,ProduktySlužby!$A$4:$C$100,2,FALSE))*K947+IF(L947="",0,VLOOKUP(L947,ProduktySlužby!$A$4:$C$100,2,FALSE))*M947++IF(N947="",0,VLOOKUP(N947,ProduktySlužby!$A$4:$C$100,2,FALSE))*O947++IF(P947="",0,VLOOKUP(P947,ProduktySlužby!$A$4:$C$100,2,FALSE))*Q947)</f>
        <v/>
      </c>
      <c r="S947" s="73" t="str">
        <f>IF(R947="","",R947+R947*ProduktySlužby!$B$1)</f>
        <v/>
      </c>
      <c r="T947" s="74" t="str">
        <f>IF(B947="","",VLOOKUP(B947,Zákazníci!$A$2:$M$1000,11,FALSE)&amp;", "&amp;VLOOKUP(B947,Zákazníci!$A$2:$M$1000,12,FALSE)&amp;", "&amp;VLOOKUP(B947,Zákazníci!$A$2:$M$1000,13,FALSE))</f>
        <v/>
      </c>
    </row>
    <row r="948" spans="1:20" ht="12.75">
      <c r="A948" s="65">
        <v>947</v>
      </c>
      <c r="B948" s="66"/>
      <c r="C948" s="66"/>
      <c r="D948" s="66"/>
      <c r="E948" s="66"/>
      <c r="F948" s="67"/>
      <c r="G948" s="70" t="str">
        <f t="shared" ca="1" si="0"/>
        <v/>
      </c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73" t="str">
        <f>IF(H948="","",VLOOKUP(H948,ProduktySlužby!$A$4:$C$100,2,FALSE)*I948+IF(J948="",0,VLOOKUP(J948,ProduktySlužby!$A$4:$C$100,2,FALSE))*K948+IF(L948="",0,VLOOKUP(L948,ProduktySlužby!$A$4:$C$100,2,FALSE))*M948++IF(N948="",0,VLOOKUP(N948,ProduktySlužby!$A$4:$C$100,2,FALSE))*O948++IF(P948="",0,VLOOKUP(P948,ProduktySlužby!$A$4:$C$100,2,FALSE))*Q948)</f>
        <v/>
      </c>
      <c r="S948" s="73" t="str">
        <f>IF(R948="","",R948+R948*ProduktySlužby!$B$1)</f>
        <v/>
      </c>
      <c r="T948" s="74" t="str">
        <f>IF(B948="","",VLOOKUP(B948,Zákazníci!$A$2:$M$1000,11,FALSE)&amp;", "&amp;VLOOKUP(B948,Zákazníci!$A$2:$M$1000,12,FALSE)&amp;", "&amp;VLOOKUP(B948,Zákazníci!$A$2:$M$1000,13,FALSE))</f>
        <v/>
      </c>
    </row>
    <row r="949" spans="1:20" ht="12.75">
      <c r="A949" s="65">
        <v>948</v>
      </c>
      <c r="B949" s="66"/>
      <c r="C949" s="66"/>
      <c r="D949" s="66"/>
      <c r="E949" s="66"/>
      <c r="F949" s="67"/>
      <c r="G949" s="70" t="str">
        <f t="shared" ca="1" si="0"/>
        <v/>
      </c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73" t="str">
        <f>IF(H949="","",VLOOKUP(H949,ProduktySlužby!$A$4:$C$100,2,FALSE)*I949+IF(J949="",0,VLOOKUP(J949,ProduktySlužby!$A$4:$C$100,2,FALSE))*K949+IF(L949="",0,VLOOKUP(L949,ProduktySlužby!$A$4:$C$100,2,FALSE))*M949++IF(N949="",0,VLOOKUP(N949,ProduktySlužby!$A$4:$C$100,2,FALSE))*O949++IF(P949="",0,VLOOKUP(P949,ProduktySlužby!$A$4:$C$100,2,FALSE))*Q949)</f>
        <v/>
      </c>
      <c r="S949" s="73" t="str">
        <f>IF(R949="","",R949+R949*ProduktySlužby!$B$1)</f>
        <v/>
      </c>
      <c r="T949" s="74" t="str">
        <f>IF(B949="","",VLOOKUP(B949,Zákazníci!$A$2:$M$1000,11,FALSE)&amp;", "&amp;VLOOKUP(B949,Zákazníci!$A$2:$M$1000,12,FALSE)&amp;", "&amp;VLOOKUP(B949,Zákazníci!$A$2:$M$1000,13,FALSE))</f>
        <v/>
      </c>
    </row>
    <row r="950" spans="1:20" ht="12.75">
      <c r="A950" s="65">
        <v>949</v>
      </c>
      <c r="B950" s="66"/>
      <c r="C950" s="66"/>
      <c r="D950" s="66"/>
      <c r="E950" s="66"/>
      <c r="F950" s="67"/>
      <c r="G950" s="70" t="str">
        <f t="shared" ca="1" si="0"/>
        <v/>
      </c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73" t="str">
        <f>IF(H950="","",VLOOKUP(H950,ProduktySlužby!$A$4:$C$100,2,FALSE)*I950+IF(J950="",0,VLOOKUP(J950,ProduktySlužby!$A$4:$C$100,2,FALSE))*K950+IF(L950="",0,VLOOKUP(L950,ProduktySlužby!$A$4:$C$100,2,FALSE))*M950++IF(N950="",0,VLOOKUP(N950,ProduktySlužby!$A$4:$C$100,2,FALSE))*O950++IF(P950="",0,VLOOKUP(P950,ProduktySlužby!$A$4:$C$100,2,FALSE))*Q950)</f>
        <v/>
      </c>
      <c r="S950" s="73" t="str">
        <f>IF(R950="","",R950+R950*ProduktySlužby!$B$1)</f>
        <v/>
      </c>
      <c r="T950" s="74" t="str">
        <f>IF(B950="","",VLOOKUP(B950,Zákazníci!$A$2:$M$1000,11,FALSE)&amp;", "&amp;VLOOKUP(B950,Zákazníci!$A$2:$M$1000,12,FALSE)&amp;", "&amp;VLOOKUP(B950,Zákazníci!$A$2:$M$1000,13,FALSE))</f>
        <v/>
      </c>
    </row>
    <row r="951" spans="1:20" ht="12.75">
      <c r="A951" s="65">
        <v>950</v>
      </c>
      <c r="B951" s="66"/>
      <c r="C951" s="66"/>
      <c r="D951" s="66"/>
      <c r="E951" s="66"/>
      <c r="F951" s="67"/>
      <c r="G951" s="70" t="str">
        <f t="shared" ca="1" si="0"/>
        <v/>
      </c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73" t="str">
        <f>IF(H951="","",VLOOKUP(H951,ProduktySlužby!$A$4:$C$100,2,FALSE)*I951+IF(J951="",0,VLOOKUP(J951,ProduktySlužby!$A$4:$C$100,2,FALSE))*K951+IF(L951="",0,VLOOKUP(L951,ProduktySlužby!$A$4:$C$100,2,FALSE))*M951++IF(N951="",0,VLOOKUP(N951,ProduktySlužby!$A$4:$C$100,2,FALSE))*O951++IF(P951="",0,VLOOKUP(P951,ProduktySlužby!$A$4:$C$100,2,FALSE))*Q951)</f>
        <v/>
      </c>
      <c r="S951" s="73" t="str">
        <f>IF(R951="","",R951+R951*ProduktySlužby!$B$1)</f>
        <v/>
      </c>
      <c r="T951" s="74" t="str">
        <f>IF(B951="","",VLOOKUP(B951,Zákazníci!$A$2:$M$1000,11,FALSE)&amp;", "&amp;VLOOKUP(B951,Zákazníci!$A$2:$M$1000,12,FALSE)&amp;", "&amp;VLOOKUP(B951,Zákazníci!$A$2:$M$1000,13,FALSE))</f>
        <v/>
      </c>
    </row>
    <row r="952" spans="1:20" ht="12.75">
      <c r="A952" s="65">
        <v>951</v>
      </c>
      <c r="B952" s="66"/>
      <c r="C952" s="66"/>
      <c r="D952" s="66"/>
      <c r="E952" s="66"/>
      <c r="F952" s="67"/>
      <c r="G952" s="70" t="str">
        <f t="shared" ca="1" si="0"/>
        <v/>
      </c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73" t="str">
        <f>IF(H952="","",VLOOKUP(H952,ProduktySlužby!$A$4:$C$100,2,FALSE)*I952+IF(J952="",0,VLOOKUP(J952,ProduktySlužby!$A$4:$C$100,2,FALSE))*K952+IF(L952="",0,VLOOKUP(L952,ProduktySlužby!$A$4:$C$100,2,FALSE))*M952++IF(N952="",0,VLOOKUP(N952,ProduktySlužby!$A$4:$C$100,2,FALSE))*O952++IF(P952="",0,VLOOKUP(P952,ProduktySlužby!$A$4:$C$100,2,FALSE))*Q952)</f>
        <v/>
      </c>
      <c r="S952" s="73" t="str">
        <f>IF(R952="","",R952+R952*ProduktySlužby!$B$1)</f>
        <v/>
      </c>
      <c r="T952" s="74" t="str">
        <f>IF(B952="","",VLOOKUP(B952,Zákazníci!$A$2:$M$1000,11,FALSE)&amp;", "&amp;VLOOKUP(B952,Zákazníci!$A$2:$M$1000,12,FALSE)&amp;", "&amp;VLOOKUP(B952,Zákazníci!$A$2:$M$1000,13,FALSE))</f>
        <v/>
      </c>
    </row>
    <row r="953" spans="1:20" ht="12.75">
      <c r="A953" s="65">
        <v>952</v>
      </c>
      <c r="B953" s="66"/>
      <c r="C953" s="66"/>
      <c r="D953" s="66"/>
      <c r="E953" s="66"/>
      <c r="F953" s="67"/>
      <c r="G953" s="70" t="str">
        <f t="shared" ca="1" si="0"/>
        <v/>
      </c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73" t="str">
        <f>IF(H953="","",VLOOKUP(H953,ProduktySlužby!$A$4:$C$100,2,FALSE)*I953+IF(J953="",0,VLOOKUP(J953,ProduktySlužby!$A$4:$C$100,2,FALSE))*K953+IF(L953="",0,VLOOKUP(L953,ProduktySlužby!$A$4:$C$100,2,FALSE))*M953++IF(N953="",0,VLOOKUP(N953,ProduktySlužby!$A$4:$C$100,2,FALSE))*O953++IF(P953="",0,VLOOKUP(P953,ProduktySlužby!$A$4:$C$100,2,FALSE))*Q953)</f>
        <v/>
      </c>
      <c r="S953" s="73" t="str">
        <f>IF(R953="","",R953+R953*ProduktySlužby!$B$1)</f>
        <v/>
      </c>
      <c r="T953" s="74" t="str">
        <f>IF(B953="","",VLOOKUP(B953,Zákazníci!$A$2:$M$1000,11,FALSE)&amp;", "&amp;VLOOKUP(B953,Zákazníci!$A$2:$M$1000,12,FALSE)&amp;", "&amp;VLOOKUP(B953,Zákazníci!$A$2:$M$1000,13,FALSE))</f>
        <v/>
      </c>
    </row>
    <row r="954" spans="1:20" ht="12.75">
      <c r="A954" s="65">
        <v>953</v>
      </c>
      <c r="B954" s="66"/>
      <c r="C954" s="66"/>
      <c r="D954" s="66"/>
      <c r="E954" s="66"/>
      <c r="F954" s="67"/>
      <c r="G954" s="70" t="str">
        <f t="shared" ca="1" si="0"/>
        <v/>
      </c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73" t="str">
        <f>IF(H954="","",VLOOKUP(H954,ProduktySlužby!$A$4:$C$100,2,FALSE)*I954+IF(J954="",0,VLOOKUP(J954,ProduktySlužby!$A$4:$C$100,2,FALSE))*K954+IF(L954="",0,VLOOKUP(L954,ProduktySlužby!$A$4:$C$100,2,FALSE))*M954++IF(N954="",0,VLOOKUP(N954,ProduktySlužby!$A$4:$C$100,2,FALSE))*O954++IF(P954="",0,VLOOKUP(P954,ProduktySlužby!$A$4:$C$100,2,FALSE))*Q954)</f>
        <v/>
      </c>
      <c r="S954" s="73" t="str">
        <f>IF(R954="","",R954+R954*ProduktySlužby!$B$1)</f>
        <v/>
      </c>
      <c r="T954" s="74" t="str">
        <f>IF(B954="","",VLOOKUP(B954,Zákazníci!$A$2:$M$1000,11,FALSE)&amp;", "&amp;VLOOKUP(B954,Zákazníci!$A$2:$M$1000,12,FALSE)&amp;", "&amp;VLOOKUP(B954,Zákazníci!$A$2:$M$1000,13,FALSE))</f>
        <v/>
      </c>
    </row>
    <row r="955" spans="1:20" ht="12.75">
      <c r="A955" s="65">
        <v>954</v>
      </c>
      <c r="B955" s="66"/>
      <c r="C955" s="66"/>
      <c r="D955" s="66"/>
      <c r="E955" s="66"/>
      <c r="F955" s="67"/>
      <c r="G955" s="70" t="str">
        <f t="shared" ca="1" si="0"/>
        <v/>
      </c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73" t="str">
        <f>IF(H955="","",VLOOKUP(H955,ProduktySlužby!$A$4:$C$100,2,FALSE)*I955+IF(J955="",0,VLOOKUP(J955,ProduktySlužby!$A$4:$C$100,2,FALSE))*K955+IF(L955="",0,VLOOKUP(L955,ProduktySlužby!$A$4:$C$100,2,FALSE))*M955++IF(N955="",0,VLOOKUP(N955,ProduktySlužby!$A$4:$C$100,2,FALSE))*O955++IF(P955="",0,VLOOKUP(P955,ProduktySlužby!$A$4:$C$100,2,FALSE))*Q955)</f>
        <v/>
      </c>
      <c r="S955" s="73" t="str">
        <f>IF(R955="","",R955+R955*ProduktySlužby!$B$1)</f>
        <v/>
      </c>
      <c r="T955" s="74" t="str">
        <f>IF(B955="","",VLOOKUP(B955,Zákazníci!$A$2:$M$1000,11,FALSE)&amp;", "&amp;VLOOKUP(B955,Zákazníci!$A$2:$M$1000,12,FALSE)&amp;", "&amp;VLOOKUP(B955,Zákazníci!$A$2:$M$1000,13,FALSE))</f>
        <v/>
      </c>
    </row>
    <row r="956" spans="1:20" ht="12.75">
      <c r="A956" s="65">
        <v>955</v>
      </c>
      <c r="B956" s="66"/>
      <c r="C956" s="66"/>
      <c r="D956" s="66"/>
      <c r="E956" s="66"/>
      <c r="F956" s="67"/>
      <c r="G956" s="70" t="str">
        <f t="shared" ca="1" si="0"/>
        <v/>
      </c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73" t="str">
        <f>IF(H956="","",VLOOKUP(H956,ProduktySlužby!$A$4:$C$100,2,FALSE)*I956+IF(J956="",0,VLOOKUP(J956,ProduktySlužby!$A$4:$C$100,2,FALSE))*K956+IF(L956="",0,VLOOKUP(L956,ProduktySlužby!$A$4:$C$100,2,FALSE))*M956++IF(N956="",0,VLOOKUP(N956,ProduktySlužby!$A$4:$C$100,2,FALSE))*O956++IF(P956="",0,VLOOKUP(P956,ProduktySlužby!$A$4:$C$100,2,FALSE))*Q956)</f>
        <v/>
      </c>
      <c r="S956" s="73" t="str">
        <f>IF(R956="","",R956+R956*ProduktySlužby!$B$1)</f>
        <v/>
      </c>
      <c r="T956" s="74" t="str">
        <f>IF(B956="","",VLOOKUP(B956,Zákazníci!$A$2:$M$1000,11,FALSE)&amp;", "&amp;VLOOKUP(B956,Zákazníci!$A$2:$M$1000,12,FALSE)&amp;", "&amp;VLOOKUP(B956,Zákazníci!$A$2:$M$1000,13,FALSE))</f>
        <v/>
      </c>
    </row>
    <row r="957" spans="1:20" ht="12.75">
      <c r="A957" s="65">
        <v>956</v>
      </c>
      <c r="B957" s="66"/>
      <c r="C957" s="66"/>
      <c r="D957" s="66"/>
      <c r="E957" s="66"/>
      <c r="F957" s="67"/>
      <c r="G957" s="70" t="str">
        <f t="shared" ca="1" si="0"/>
        <v/>
      </c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73" t="str">
        <f>IF(H957="","",VLOOKUP(H957,ProduktySlužby!$A$4:$C$100,2,FALSE)*I957+IF(J957="",0,VLOOKUP(J957,ProduktySlužby!$A$4:$C$100,2,FALSE))*K957+IF(L957="",0,VLOOKUP(L957,ProduktySlužby!$A$4:$C$100,2,FALSE))*M957++IF(N957="",0,VLOOKUP(N957,ProduktySlužby!$A$4:$C$100,2,FALSE))*O957++IF(P957="",0,VLOOKUP(P957,ProduktySlužby!$A$4:$C$100,2,FALSE))*Q957)</f>
        <v/>
      </c>
      <c r="S957" s="73" t="str">
        <f>IF(R957="","",R957+R957*ProduktySlužby!$B$1)</f>
        <v/>
      </c>
      <c r="T957" s="74" t="str">
        <f>IF(B957="","",VLOOKUP(B957,Zákazníci!$A$2:$M$1000,11,FALSE)&amp;", "&amp;VLOOKUP(B957,Zákazníci!$A$2:$M$1000,12,FALSE)&amp;", "&amp;VLOOKUP(B957,Zákazníci!$A$2:$M$1000,13,FALSE))</f>
        <v/>
      </c>
    </row>
    <row r="958" spans="1:20" ht="12.75">
      <c r="A958" s="65">
        <v>957</v>
      </c>
      <c r="B958" s="66"/>
      <c r="C958" s="66"/>
      <c r="D958" s="66"/>
      <c r="E958" s="66"/>
      <c r="F958" s="67"/>
      <c r="G958" s="70" t="str">
        <f t="shared" ca="1" si="0"/>
        <v/>
      </c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73" t="str">
        <f>IF(H958="","",VLOOKUP(H958,ProduktySlužby!$A$4:$C$100,2,FALSE)*I958+IF(J958="",0,VLOOKUP(J958,ProduktySlužby!$A$4:$C$100,2,FALSE))*K958+IF(L958="",0,VLOOKUP(L958,ProduktySlužby!$A$4:$C$100,2,FALSE))*M958++IF(N958="",0,VLOOKUP(N958,ProduktySlužby!$A$4:$C$100,2,FALSE))*O958++IF(P958="",0,VLOOKUP(P958,ProduktySlužby!$A$4:$C$100,2,FALSE))*Q958)</f>
        <v/>
      </c>
      <c r="S958" s="73" t="str">
        <f>IF(R958="","",R958+R958*ProduktySlužby!$B$1)</f>
        <v/>
      </c>
      <c r="T958" s="74" t="str">
        <f>IF(B958="","",VLOOKUP(B958,Zákazníci!$A$2:$M$1000,11,FALSE)&amp;", "&amp;VLOOKUP(B958,Zákazníci!$A$2:$M$1000,12,FALSE)&amp;", "&amp;VLOOKUP(B958,Zákazníci!$A$2:$M$1000,13,FALSE))</f>
        <v/>
      </c>
    </row>
    <row r="959" spans="1:20" ht="12.75">
      <c r="A959" s="65">
        <v>958</v>
      </c>
      <c r="B959" s="66"/>
      <c r="C959" s="66"/>
      <c r="D959" s="66"/>
      <c r="E959" s="66"/>
      <c r="F959" s="67"/>
      <c r="G959" s="70" t="str">
        <f t="shared" ca="1" si="0"/>
        <v/>
      </c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73" t="str">
        <f>IF(H959="","",VLOOKUP(H959,ProduktySlužby!$A$4:$C$100,2,FALSE)*I959+IF(J959="",0,VLOOKUP(J959,ProduktySlužby!$A$4:$C$100,2,FALSE))*K959+IF(L959="",0,VLOOKUP(L959,ProduktySlužby!$A$4:$C$100,2,FALSE))*M959++IF(N959="",0,VLOOKUP(N959,ProduktySlužby!$A$4:$C$100,2,FALSE))*O959++IF(P959="",0,VLOOKUP(P959,ProduktySlužby!$A$4:$C$100,2,FALSE))*Q959)</f>
        <v/>
      </c>
      <c r="S959" s="73" t="str">
        <f>IF(R959="","",R959+R959*ProduktySlužby!$B$1)</f>
        <v/>
      </c>
      <c r="T959" s="74" t="str">
        <f>IF(B959="","",VLOOKUP(B959,Zákazníci!$A$2:$M$1000,11,FALSE)&amp;", "&amp;VLOOKUP(B959,Zákazníci!$A$2:$M$1000,12,FALSE)&amp;", "&amp;VLOOKUP(B959,Zákazníci!$A$2:$M$1000,13,FALSE))</f>
        <v/>
      </c>
    </row>
    <row r="960" spans="1:20" ht="12.75">
      <c r="A960" s="65">
        <v>959</v>
      </c>
      <c r="B960" s="66"/>
      <c r="C960" s="66"/>
      <c r="D960" s="66"/>
      <c r="E960" s="66"/>
      <c r="F960" s="67"/>
      <c r="G960" s="70" t="str">
        <f t="shared" ca="1" si="0"/>
        <v/>
      </c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73" t="str">
        <f>IF(H960="","",VLOOKUP(H960,ProduktySlužby!$A$4:$C$100,2,FALSE)*I960+IF(J960="",0,VLOOKUP(J960,ProduktySlužby!$A$4:$C$100,2,FALSE))*K960+IF(L960="",0,VLOOKUP(L960,ProduktySlužby!$A$4:$C$100,2,FALSE))*M960++IF(N960="",0,VLOOKUP(N960,ProduktySlužby!$A$4:$C$100,2,FALSE))*O960++IF(P960="",0,VLOOKUP(P960,ProduktySlužby!$A$4:$C$100,2,FALSE))*Q960)</f>
        <v/>
      </c>
      <c r="S960" s="73" t="str">
        <f>IF(R960="","",R960+R960*ProduktySlužby!$B$1)</f>
        <v/>
      </c>
      <c r="T960" s="74" t="str">
        <f>IF(B960="","",VLOOKUP(B960,Zákazníci!$A$2:$M$1000,11,FALSE)&amp;", "&amp;VLOOKUP(B960,Zákazníci!$A$2:$M$1000,12,FALSE)&amp;", "&amp;VLOOKUP(B960,Zákazníci!$A$2:$M$1000,13,FALSE))</f>
        <v/>
      </c>
    </row>
    <row r="961" spans="1:20" ht="12.75">
      <c r="A961" s="65">
        <v>960</v>
      </c>
      <c r="B961" s="66"/>
      <c r="C961" s="66"/>
      <c r="D961" s="66"/>
      <c r="E961" s="66"/>
      <c r="F961" s="67"/>
      <c r="G961" s="70" t="str">
        <f t="shared" ca="1" si="0"/>
        <v/>
      </c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73" t="str">
        <f>IF(H961="","",VLOOKUP(H961,ProduktySlužby!$A$4:$C$100,2,FALSE)*I961+IF(J961="",0,VLOOKUP(J961,ProduktySlužby!$A$4:$C$100,2,FALSE))*K961+IF(L961="",0,VLOOKUP(L961,ProduktySlužby!$A$4:$C$100,2,FALSE))*M961++IF(N961="",0,VLOOKUP(N961,ProduktySlužby!$A$4:$C$100,2,FALSE))*O961++IF(P961="",0,VLOOKUP(P961,ProduktySlužby!$A$4:$C$100,2,FALSE))*Q961)</f>
        <v/>
      </c>
      <c r="S961" s="73" t="str">
        <f>IF(R961="","",R961+R961*ProduktySlužby!$B$1)</f>
        <v/>
      </c>
      <c r="T961" s="74" t="str">
        <f>IF(B961="","",VLOOKUP(B961,Zákazníci!$A$2:$M$1000,11,FALSE)&amp;", "&amp;VLOOKUP(B961,Zákazníci!$A$2:$M$1000,12,FALSE)&amp;", "&amp;VLOOKUP(B961,Zákazníci!$A$2:$M$1000,13,FALSE))</f>
        <v/>
      </c>
    </row>
    <row r="962" spans="1:20" ht="12.75">
      <c r="A962" s="65">
        <v>961</v>
      </c>
      <c r="B962" s="66"/>
      <c r="C962" s="66"/>
      <c r="D962" s="66"/>
      <c r="E962" s="66"/>
      <c r="F962" s="67"/>
      <c r="G962" s="70" t="str">
        <f t="shared" ca="1" si="0"/>
        <v/>
      </c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73" t="str">
        <f>IF(H962="","",VLOOKUP(H962,ProduktySlužby!$A$4:$C$100,2,FALSE)*I962+IF(J962="",0,VLOOKUP(J962,ProduktySlužby!$A$4:$C$100,2,FALSE))*K962+IF(L962="",0,VLOOKUP(L962,ProduktySlužby!$A$4:$C$100,2,FALSE))*M962++IF(N962="",0,VLOOKUP(N962,ProduktySlužby!$A$4:$C$100,2,FALSE))*O962++IF(P962="",0,VLOOKUP(P962,ProduktySlužby!$A$4:$C$100,2,FALSE))*Q962)</f>
        <v/>
      </c>
      <c r="S962" s="73" t="str">
        <f>IF(R962="","",R962+R962*ProduktySlužby!$B$1)</f>
        <v/>
      </c>
      <c r="T962" s="74" t="str">
        <f>IF(B962="","",VLOOKUP(B962,Zákazníci!$A$2:$M$1000,11,FALSE)&amp;", "&amp;VLOOKUP(B962,Zákazníci!$A$2:$M$1000,12,FALSE)&amp;", "&amp;VLOOKUP(B962,Zákazníci!$A$2:$M$1000,13,FALSE))</f>
        <v/>
      </c>
    </row>
    <row r="963" spans="1:20" ht="12.75">
      <c r="A963" s="65">
        <v>962</v>
      </c>
      <c r="B963" s="66"/>
      <c r="C963" s="66"/>
      <c r="D963" s="66"/>
      <c r="E963" s="66"/>
      <c r="F963" s="67"/>
      <c r="G963" s="70" t="str">
        <f t="shared" ca="1" si="0"/>
        <v/>
      </c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73" t="str">
        <f>IF(H963="","",VLOOKUP(H963,ProduktySlužby!$A$4:$C$100,2,FALSE)*I963+IF(J963="",0,VLOOKUP(J963,ProduktySlužby!$A$4:$C$100,2,FALSE))*K963+IF(L963="",0,VLOOKUP(L963,ProduktySlužby!$A$4:$C$100,2,FALSE))*M963++IF(N963="",0,VLOOKUP(N963,ProduktySlužby!$A$4:$C$100,2,FALSE))*O963++IF(P963="",0,VLOOKUP(P963,ProduktySlužby!$A$4:$C$100,2,FALSE))*Q963)</f>
        <v/>
      </c>
      <c r="S963" s="73" t="str">
        <f>IF(R963="","",R963+R963*ProduktySlužby!$B$1)</f>
        <v/>
      </c>
      <c r="T963" s="74" t="str">
        <f>IF(B963="","",VLOOKUP(B963,Zákazníci!$A$2:$M$1000,11,FALSE)&amp;", "&amp;VLOOKUP(B963,Zákazníci!$A$2:$M$1000,12,FALSE)&amp;", "&amp;VLOOKUP(B963,Zákazníci!$A$2:$M$1000,13,FALSE))</f>
        <v/>
      </c>
    </row>
    <row r="964" spans="1:20" ht="12.75">
      <c r="A964" s="65">
        <v>963</v>
      </c>
      <c r="B964" s="66"/>
      <c r="C964" s="66"/>
      <c r="D964" s="66"/>
      <c r="E964" s="66"/>
      <c r="F964" s="67"/>
      <c r="G964" s="70" t="str">
        <f t="shared" ca="1" si="0"/>
        <v/>
      </c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73" t="str">
        <f>IF(H964="","",VLOOKUP(H964,ProduktySlužby!$A$4:$C$100,2,FALSE)*I964+IF(J964="",0,VLOOKUP(J964,ProduktySlužby!$A$4:$C$100,2,FALSE))*K964+IF(L964="",0,VLOOKUP(L964,ProduktySlužby!$A$4:$C$100,2,FALSE))*M964++IF(N964="",0,VLOOKUP(N964,ProduktySlužby!$A$4:$C$100,2,FALSE))*O964++IF(P964="",0,VLOOKUP(P964,ProduktySlužby!$A$4:$C$100,2,FALSE))*Q964)</f>
        <v/>
      </c>
      <c r="S964" s="73" t="str">
        <f>IF(R964="","",R964+R964*ProduktySlužby!$B$1)</f>
        <v/>
      </c>
      <c r="T964" s="74" t="str">
        <f>IF(B964="","",VLOOKUP(B964,Zákazníci!$A$2:$M$1000,11,FALSE)&amp;", "&amp;VLOOKUP(B964,Zákazníci!$A$2:$M$1000,12,FALSE)&amp;", "&amp;VLOOKUP(B964,Zákazníci!$A$2:$M$1000,13,FALSE))</f>
        <v/>
      </c>
    </row>
    <row r="965" spans="1:20" ht="12.75">
      <c r="A965" s="65">
        <v>964</v>
      </c>
      <c r="B965" s="66"/>
      <c r="C965" s="66"/>
      <c r="D965" s="66"/>
      <c r="E965" s="66"/>
      <c r="F965" s="67"/>
      <c r="G965" s="70" t="str">
        <f t="shared" ca="1" si="0"/>
        <v/>
      </c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73" t="str">
        <f>IF(H965="","",VLOOKUP(H965,ProduktySlužby!$A$4:$C$100,2,FALSE)*I965+IF(J965="",0,VLOOKUP(J965,ProduktySlužby!$A$4:$C$100,2,FALSE))*K965+IF(L965="",0,VLOOKUP(L965,ProduktySlužby!$A$4:$C$100,2,FALSE))*M965++IF(N965="",0,VLOOKUP(N965,ProduktySlužby!$A$4:$C$100,2,FALSE))*O965++IF(P965="",0,VLOOKUP(P965,ProduktySlužby!$A$4:$C$100,2,FALSE))*Q965)</f>
        <v/>
      </c>
      <c r="S965" s="73" t="str">
        <f>IF(R965="","",R965+R965*ProduktySlužby!$B$1)</f>
        <v/>
      </c>
      <c r="T965" s="74" t="str">
        <f>IF(B965="","",VLOOKUP(B965,Zákazníci!$A$2:$M$1000,11,FALSE)&amp;", "&amp;VLOOKUP(B965,Zákazníci!$A$2:$M$1000,12,FALSE)&amp;", "&amp;VLOOKUP(B965,Zákazníci!$A$2:$M$1000,13,FALSE))</f>
        <v/>
      </c>
    </row>
    <row r="966" spans="1:20" ht="12.75">
      <c r="A966" s="65">
        <v>965</v>
      </c>
      <c r="B966" s="66"/>
      <c r="C966" s="66"/>
      <c r="D966" s="66"/>
      <c r="E966" s="66"/>
      <c r="F966" s="67"/>
      <c r="G966" s="70" t="str">
        <f t="shared" ca="1" si="0"/>
        <v/>
      </c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73" t="str">
        <f>IF(H966="","",VLOOKUP(H966,ProduktySlužby!$A$4:$C$100,2,FALSE)*I966+IF(J966="",0,VLOOKUP(J966,ProduktySlužby!$A$4:$C$100,2,FALSE))*K966+IF(L966="",0,VLOOKUP(L966,ProduktySlužby!$A$4:$C$100,2,FALSE))*M966++IF(N966="",0,VLOOKUP(N966,ProduktySlužby!$A$4:$C$100,2,FALSE))*O966++IF(P966="",0,VLOOKUP(P966,ProduktySlužby!$A$4:$C$100,2,FALSE))*Q966)</f>
        <v/>
      </c>
      <c r="S966" s="73" t="str">
        <f>IF(R966="","",R966+R966*ProduktySlužby!$B$1)</f>
        <v/>
      </c>
      <c r="T966" s="74" t="str">
        <f>IF(B966="","",VLOOKUP(B966,Zákazníci!$A$2:$M$1000,11,FALSE)&amp;", "&amp;VLOOKUP(B966,Zákazníci!$A$2:$M$1000,12,FALSE)&amp;", "&amp;VLOOKUP(B966,Zákazníci!$A$2:$M$1000,13,FALSE))</f>
        <v/>
      </c>
    </row>
    <row r="967" spans="1:20" ht="12.75">
      <c r="A967" s="65">
        <v>966</v>
      </c>
      <c r="B967" s="66"/>
      <c r="C967" s="66"/>
      <c r="D967" s="66"/>
      <c r="E967" s="66"/>
      <c r="F967" s="67"/>
      <c r="G967" s="70" t="str">
        <f t="shared" ca="1" si="0"/>
        <v/>
      </c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73" t="str">
        <f>IF(H967="","",VLOOKUP(H967,ProduktySlužby!$A$4:$C$100,2,FALSE)*I967+IF(J967="",0,VLOOKUP(J967,ProduktySlužby!$A$4:$C$100,2,FALSE))*K967+IF(L967="",0,VLOOKUP(L967,ProduktySlužby!$A$4:$C$100,2,FALSE))*M967++IF(N967="",0,VLOOKUP(N967,ProduktySlužby!$A$4:$C$100,2,FALSE))*O967++IF(P967="",0,VLOOKUP(P967,ProduktySlužby!$A$4:$C$100,2,FALSE))*Q967)</f>
        <v/>
      </c>
      <c r="S967" s="73" t="str">
        <f>IF(R967="","",R967+R967*ProduktySlužby!$B$1)</f>
        <v/>
      </c>
      <c r="T967" s="74" t="str">
        <f>IF(B967="","",VLOOKUP(B967,Zákazníci!$A$2:$M$1000,11,FALSE)&amp;", "&amp;VLOOKUP(B967,Zákazníci!$A$2:$M$1000,12,FALSE)&amp;", "&amp;VLOOKUP(B967,Zákazníci!$A$2:$M$1000,13,FALSE))</f>
        <v/>
      </c>
    </row>
    <row r="968" spans="1:20" ht="12.75">
      <c r="A968" s="65">
        <v>967</v>
      </c>
      <c r="B968" s="66"/>
      <c r="C968" s="66"/>
      <c r="D968" s="66"/>
      <c r="E968" s="66"/>
      <c r="F968" s="67"/>
      <c r="G968" s="70" t="str">
        <f t="shared" ca="1" si="0"/>
        <v/>
      </c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73" t="str">
        <f>IF(H968="","",VLOOKUP(H968,ProduktySlužby!$A$4:$C$100,2,FALSE)*I968+IF(J968="",0,VLOOKUP(J968,ProduktySlužby!$A$4:$C$100,2,FALSE))*K968+IF(L968="",0,VLOOKUP(L968,ProduktySlužby!$A$4:$C$100,2,FALSE))*M968++IF(N968="",0,VLOOKUP(N968,ProduktySlužby!$A$4:$C$100,2,FALSE))*O968++IF(P968="",0,VLOOKUP(P968,ProduktySlužby!$A$4:$C$100,2,FALSE))*Q968)</f>
        <v/>
      </c>
      <c r="S968" s="73" t="str">
        <f>IF(R968="","",R968+R968*ProduktySlužby!$B$1)</f>
        <v/>
      </c>
      <c r="T968" s="74" t="str">
        <f>IF(B968="","",VLOOKUP(B968,Zákazníci!$A$2:$M$1000,11,FALSE)&amp;", "&amp;VLOOKUP(B968,Zákazníci!$A$2:$M$1000,12,FALSE)&amp;", "&amp;VLOOKUP(B968,Zákazníci!$A$2:$M$1000,13,FALSE))</f>
        <v/>
      </c>
    </row>
    <row r="969" spans="1:20" ht="12.75">
      <c r="A969" s="65">
        <v>968</v>
      </c>
      <c r="B969" s="66"/>
      <c r="C969" s="66"/>
      <c r="D969" s="66"/>
      <c r="E969" s="66"/>
      <c r="F969" s="67"/>
      <c r="G969" s="70" t="str">
        <f t="shared" ca="1" si="0"/>
        <v/>
      </c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73" t="str">
        <f>IF(H969="","",VLOOKUP(H969,ProduktySlužby!$A$4:$C$100,2,FALSE)*I969+IF(J969="",0,VLOOKUP(J969,ProduktySlužby!$A$4:$C$100,2,FALSE))*K969+IF(L969="",0,VLOOKUP(L969,ProduktySlužby!$A$4:$C$100,2,FALSE))*M969++IF(N969="",0,VLOOKUP(N969,ProduktySlužby!$A$4:$C$100,2,FALSE))*O969++IF(P969="",0,VLOOKUP(P969,ProduktySlužby!$A$4:$C$100,2,FALSE))*Q969)</f>
        <v/>
      </c>
      <c r="S969" s="73" t="str">
        <f>IF(R969="","",R969+R969*ProduktySlužby!$B$1)</f>
        <v/>
      </c>
      <c r="T969" s="74" t="str">
        <f>IF(B969="","",VLOOKUP(B969,Zákazníci!$A$2:$M$1000,11,FALSE)&amp;", "&amp;VLOOKUP(B969,Zákazníci!$A$2:$M$1000,12,FALSE)&amp;", "&amp;VLOOKUP(B969,Zákazníci!$A$2:$M$1000,13,FALSE))</f>
        <v/>
      </c>
    </row>
    <row r="970" spans="1:20" ht="12.75">
      <c r="A970" s="65">
        <v>969</v>
      </c>
      <c r="B970" s="66"/>
      <c r="C970" s="66"/>
      <c r="D970" s="66"/>
      <c r="E970" s="66"/>
      <c r="F970" s="67"/>
      <c r="G970" s="70" t="str">
        <f t="shared" ca="1" si="0"/>
        <v/>
      </c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73" t="str">
        <f>IF(H970="","",VLOOKUP(H970,ProduktySlužby!$A$4:$C$100,2,FALSE)*I970+IF(J970="",0,VLOOKUP(J970,ProduktySlužby!$A$4:$C$100,2,FALSE))*K970+IF(L970="",0,VLOOKUP(L970,ProduktySlužby!$A$4:$C$100,2,FALSE))*M970++IF(N970="",0,VLOOKUP(N970,ProduktySlužby!$A$4:$C$100,2,FALSE))*O970++IF(P970="",0,VLOOKUP(P970,ProduktySlužby!$A$4:$C$100,2,FALSE))*Q970)</f>
        <v/>
      </c>
      <c r="S970" s="73" t="str">
        <f>IF(R970="","",R970+R970*ProduktySlužby!$B$1)</f>
        <v/>
      </c>
      <c r="T970" s="74" t="str">
        <f>IF(B970="","",VLOOKUP(B970,Zákazníci!$A$2:$M$1000,11,FALSE)&amp;", "&amp;VLOOKUP(B970,Zákazníci!$A$2:$M$1000,12,FALSE)&amp;", "&amp;VLOOKUP(B970,Zákazníci!$A$2:$M$1000,13,FALSE))</f>
        <v/>
      </c>
    </row>
    <row r="971" spans="1:20" ht="12.75">
      <c r="A971" s="65">
        <v>970</v>
      </c>
      <c r="B971" s="66"/>
      <c r="C971" s="66"/>
      <c r="D971" s="66"/>
      <c r="E971" s="66"/>
      <c r="F971" s="67"/>
      <c r="G971" s="70" t="str">
        <f t="shared" ca="1" si="0"/>
        <v/>
      </c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73" t="str">
        <f>IF(H971="","",VLOOKUP(H971,ProduktySlužby!$A$4:$C$100,2,FALSE)*I971+IF(J971="",0,VLOOKUP(J971,ProduktySlužby!$A$4:$C$100,2,FALSE))*K971+IF(L971="",0,VLOOKUP(L971,ProduktySlužby!$A$4:$C$100,2,FALSE))*M971++IF(N971="",0,VLOOKUP(N971,ProduktySlužby!$A$4:$C$100,2,FALSE))*O971++IF(P971="",0,VLOOKUP(P971,ProduktySlužby!$A$4:$C$100,2,FALSE))*Q971)</f>
        <v/>
      </c>
      <c r="S971" s="73" t="str">
        <f>IF(R971="","",R971+R971*ProduktySlužby!$B$1)</f>
        <v/>
      </c>
      <c r="T971" s="74" t="str">
        <f>IF(B971="","",VLOOKUP(B971,Zákazníci!$A$2:$M$1000,11,FALSE)&amp;", "&amp;VLOOKUP(B971,Zákazníci!$A$2:$M$1000,12,FALSE)&amp;", "&amp;VLOOKUP(B971,Zákazníci!$A$2:$M$1000,13,FALSE))</f>
        <v/>
      </c>
    </row>
    <row r="972" spans="1:20" ht="12.75">
      <c r="A972" s="65">
        <v>971</v>
      </c>
      <c r="B972" s="66"/>
      <c r="C972" s="66"/>
      <c r="D972" s="66"/>
      <c r="E972" s="66"/>
      <c r="F972" s="67"/>
      <c r="G972" s="70" t="str">
        <f t="shared" ca="1" si="0"/>
        <v/>
      </c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73" t="str">
        <f>IF(H972="","",VLOOKUP(H972,ProduktySlužby!$A$4:$C$100,2,FALSE)*I972+IF(J972="",0,VLOOKUP(J972,ProduktySlužby!$A$4:$C$100,2,FALSE))*K972+IF(L972="",0,VLOOKUP(L972,ProduktySlužby!$A$4:$C$100,2,FALSE))*M972++IF(N972="",0,VLOOKUP(N972,ProduktySlužby!$A$4:$C$100,2,FALSE))*O972++IF(P972="",0,VLOOKUP(P972,ProduktySlužby!$A$4:$C$100,2,FALSE))*Q972)</f>
        <v/>
      </c>
      <c r="S972" s="73" t="str">
        <f>IF(R972="","",R972+R972*ProduktySlužby!$B$1)</f>
        <v/>
      </c>
      <c r="T972" s="74" t="str">
        <f>IF(B972="","",VLOOKUP(B972,Zákazníci!$A$2:$M$1000,11,FALSE)&amp;", "&amp;VLOOKUP(B972,Zákazníci!$A$2:$M$1000,12,FALSE)&amp;", "&amp;VLOOKUP(B972,Zákazníci!$A$2:$M$1000,13,FALSE))</f>
        <v/>
      </c>
    </row>
    <row r="973" spans="1:20" ht="12.75">
      <c r="A973" s="65">
        <v>972</v>
      </c>
      <c r="B973" s="66"/>
      <c r="C973" s="66"/>
      <c r="D973" s="66"/>
      <c r="E973" s="66"/>
      <c r="F973" s="67"/>
      <c r="G973" s="70" t="str">
        <f t="shared" ca="1" si="0"/>
        <v/>
      </c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73" t="str">
        <f>IF(H973="","",VLOOKUP(H973,ProduktySlužby!$A$4:$C$100,2,FALSE)*I973+IF(J973="",0,VLOOKUP(J973,ProduktySlužby!$A$4:$C$100,2,FALSE))*K973+IF(L973="",0,VLOOKUP(L973,ProduktySlužby!$A$4:$C$100,2,FALSE))*M973++IF(N973="",0,VLOOKUP(N973,ProduktySlužby!$A$4:$C$100,2,FALSE))*O973++IF(P973="",0,VLOOKUP(P973,ProduktySlužby!$A$4:$C$100,2,FALSE))*Q973)</f>
        <v/>
      </c>
      <c r="S973" s="73" t="str">
        <f>IF(R973="","",R973+R973*ProduktySlužby!$B$1)</f>
        <v/>
      </c>
      <c r="T973" s="74" t="str">
        <f>IF(B973="","",VLOOKUP(B973,Zákazníci!$A$2:$M$1000,11,FALSE)&amp;", "&amp;VLOOKUP(B973,Zákazníci!$A$2:$M$1000,12,FALSE)&amp;", "&amp;VLOOKUP(B973,Zákazníci!$A$2:$M$1000,13,FALSE))</f>
        <v/>
      </c>
    </row>
    <row r="974" spans="1:20" ht="12.75">
      <c r="A974" s="65">
        <v>973</v>
      </c>
      <c r="B974" s="66"/>
      <c r="C974" s="66"/>
      <c r="D974" s="66"/>
      <c r="E974" s="66"/>
      <c r="F974" s="67"/>
      <c r="G974" s="70" t="str">
        <f t="shared" ca="1" si="0"/>
        <v/>
      </c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73" t="str">
        <f>IF(H974="","",VLOOKUP(H974,ProduktySlužby!$A$4:$C$100,2,FALSE)*I974+IF(J974="",0,VLOOKUP(J974,ProduktySlužby!$A$4:$C$100,2,FALSE))*K974+IF(L974="",0,VLOOKUP(L974,ProduktySlužby!$A$4:$C$100,2,FALSE))*M974++IF(N974="",0,VLOOKUP(N974,ProduktySlužby!$A$4:$C$100,2,FALSE))*O974++IF(P974="",0,VLOOKUP(P974,ProduktySlužby!$A$4:$C$100,2,FALSE))*Q974)</f>
        <v/>
      </c>
      <c r="S974" s="73" t="str">
        <f>IF(R974="","",R974+R974*ProduktySlužby!$B$1)</f>
        <v/>
      </c>
      <c r="T974" s="74" t="str">
        <f>IF(B974="","",VLOOKUP(B974,Zákazníci!$A$2:$M$1000,11,FALSE)&amp;", "&amp;VLOOKUP(B974,Zákazníci!$A$2:$M$1000,12,FALSE)&amp;", "&amp;VLOOKUP(B974,Zákazníci!$A$2:$M$1000,13,FALSE))</f>
        <v/>
      </c>
    </row>
    <row r="975" spans="1:20" ht="12.75">
      <c r="A975" s="65">
        <v>974</v>
      </c>
      <c r="B975" s="66"/>
      <c r="C975" s="66"/>
      <c r="D975" s="66"/>
      <c r="E975" s="66"/>
      <c r="F975" s="67"/>
      <c r="G975" s="70" t="str">
        <f t="shared" ca="1" si="0"/>
        <v/>
      </c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73" t="str">
        <f>IF(H975="","",VLOOKUP(H975,ProduktySlužby!$A$4:$C$100,2,FALSE)*I975+IF(J975="",0,VLOOKUP(J975,ProduktySlužby!$A$4:$C$100,2,FALSE))*K975+IF(L975="",0,VLOOKUP(L975,ProduktySlužby!$A$4:$C$100,2,FALSE))*M975++IF(N975="",0,VLOOKUP(N975,ProduktySlužby!$A$4:$C$100,2,FALSE))*O975++IF(P975="",0,VLOOKUP(P975,ProduktySlužby!$A$4:$C$100,2,FALSE))*Q975)</f>
        <v/>
      </c>
      <c r="S975" s="73" t="str">
        <f>IF(R975="","",R975+R975*ProduktySlužby!$B$1)</f>
        <v/>
      </c>
      <c r="T975" s="74" t="str">
        <f>IF(B975="","",VLOOKUP(B975,Zákazníci!$A$2:$M$1000,11,FALSE)&amp;", "&amp;VLOOKUP(B975,Zákazníci!$A$2:$M$1000,12,FALSE)&amp;", "&amp;VLOOKUP(B975,Zákazníci!$A$2:$M$1000,13,FALSE))</f>
        <v/>
      </c>
    </row>
    <row r="976" spans="1:20" ht="12.75">
      <c r="A976" s="65">
        <v>975</v>
      </c>
      <c r="B976" s="66"/>
      <c r="C976" s="66"/>
      <c r="D976" s="66"/>
      <c r="E976" s="66"/>
      <c r="F976" s="67"/>
      <c r="G976" s="70" t="str">
        <f t="shared" ca="1" si="0"/>
        <v/>
      </c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73" t="str">
        <f>IF(H976="","",VLOOKUP(H976,ProduktySlužby!$A$4:$C$100,2,FALSE)*I976+IF(J976="",0,VLOOKUP(J976,ProduktySlužby!$A$4:$C$100,2,FALSE))*K976+IF(L976="",0,VLOOKUP(L976,ProduktySlužby!$A$4:$C$100,2,FALSE))*M976++IF(N976="",0,VLOOKUP(N976,ProduktySlužby!$A$4:$C$100,2,FALSE))*O976++IF(P976="",0,VLOOKUP(P976,ProduktySlužby!$A$4:$C$100,2,FALSE))*Q976)</f>
        <v/>
      </c>
      <c r="S976" s="73" t="str">
        <f>IF(R976="","",R976+R976*ProduktySlužby!$B$1)</f>
        <v/>
      </c>
      <c r="T976" s="74" t="str">
        <f>IF(B976="","",VLOOKUP(B976,Zákazníci!$A$2:$M$1000,11,FALSE)&amp;", "&amp;VLOOKUP(B976,Zákazníci!$A$2:$M$1000,12,FALSE)&amp;", "&amp;VLOOKUP(B976,Zákazníci!$A$2:$M$1000,13,FALSE))</f>
        <v/>
      </c>
    </row>
    <row r="977" spans="1:20" ht="12.75">
      <c r="A977" s="65">
        <v>976</v>
      </c>
      <c r="B977" s="66"/>
      <c r="C977" s="66"/>
      <c r="D977" s="66"/>
      <c r="E977" s="66"/>
      <c r="F977" s="67"/>
      <c r="G977" s="70" t="str">
        <f t="shared" ca="1" si="0"/>
        <v/>
      </c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73" t="str">
        <f>IF(H977="","",VLOOKUP(H977,ProduktySlužby!$A$4:$C$100,2,FALSE)*I977+IF(J977="",0,VLOOKUP(J977,ProduktySlužby!$A$4:$C$100,2,FALSE))*K977+IF(L977="",0,VLOOKUP(L977,ProduktySlužby!$A$4:$C$100,2,FALSE))*M977++IF(N977="",0,VLOOKUP(N977,ProduktySlužby!$A$4:$C$100,2,FALSE))*O977++IF(P977="",0,VLOOKUP(P977,ProduktySlužby!$A$4:$C$100,2,FALSE))*Q977)</f>
        <v/>
      </c>
      <c r="S977" s="73" t="str">
        <f>IF(R977="","",R977+R977*ProduktySlužby!$B$1)</f>
        <v/>
      </c>
      <c r="T977" s="74" t="str">
        <f>IF(B977="","",VLOOKUP(B977,Zákazníci!$A$2:$M$1000,11,FALSE)&amp;", "&amp;VLOOKUP(B977,Zákazníci!$A$2:$M$1000,12,FALSE)&amp;", "&amp;VLOOKUP(B977,Zákazníci!$A$2:$M$1000,13,FALSE))</f>
        <v/>
      </c>
    </row>
    <row r="978" spans="1:20" ht="12.75">
      <c r="A978" s="65">
        <v>977</v>
      </c>
      <c r="B978" s="66"/>
      <c r="C978" s="66"/>
      <c r="D978" s="66"/>
      <c r="E978" s="66"/>
      <c r="F978" s="67"/>
      <c r="G978" s="70" t="str">
        <f t="shared" ca="1" si="0"/>
        <v/>
      </c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73" t="str">
        <f>IF(H978="","",VLOOKUP(H978,ProduktySlužby!$A$4:$C$100,2,FALSE)*I978+IF(J978="",0,VLOOKUP(J978,ProduktySlužby!$A$4:$C$100,2,FALSE))*K978+IF(L978="",0,VLOOKUP(L978,ProduktySlužby!$A$4:$C$100,2,FALSE))*M978++IF(N978="",0,VLOOKUP(N978,ProduktySlužby!$A$4:$C$100,2,FALSE))*O978++IF(P978="",0,VLOOKUP(P978,ProduktySlužby!$A$4:$C$100,2,FALSE))*Q978)</f>
        <v/>
      </c>
      <c r="S978" s="73" t="str">
        <f>IF(R978="","",R978+R978*ProduktySlužby!$B$1)</f>
        <v/>
      </c>
      <c r="T978" s="74" t="str">
        <f>IF(B978="","",VLOOKUP(B978,Zákazníci!$A$2:$M$1000,11,FALSE)&amp;", "&amp;VLOOKUP(B978,Zákazníci!$A$2:$M$1000,12,FALSE)&amp;", "&amp;VLOOKUP(B978,Zákazníci!$A$2:$M$1000,13,FALSE))</f>
        <v/>
      </c>
    </row>
    <row r="979" spans="1:20" ht="12.75">
      <c r="A979" s="65">
        <v>978</v>
      </c>
      <c r="B979" s="66"/>
      <c r="C979" s="66"/>
      <c r="D979" s="66"/>
      <c r="E979" s="66"/>
      <c r="F979" s="67"/>
      <c r="G979" s="70" t="str">
        <f t="shared" ca="1" si="0"/>
        <v/>
      </c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73" t="str">
        <f>IF(H979="","",VLOOKUP(H979,ProduktySlužby!$A$4:$C$100,2,FALSE)*I979+IF(J979="",0,VLOOKUP(J979,ProduktySlužby!$A$4:$C$100,2,FALSE))*K979+IF(L979="",0,VLOOKUP(L979,ProduktySlužby!$A$4:$C$100,2,FALSE))*M979++IF(N979="",0,VLOOKUP(N979,ProduktySlužby!$A$4:$C$100,2,FALSE))*O979++IF(P979="",0,VLOOKUP(P979,ProduktySlužby!$A$4:$C$100,2,FALSE))*Q979)</f>
        <v/>
      </c>
      <c r="S979" s="73" t="str">
        <f>IF(R979="","",R979+R979*ProduktySlužby!$B$1)</f>
        <v/>
      </c>
      <c r="T979" s="74" t="str">
        <f>IF(B979="","",VLOOKUP(B979,Zákazníci!$A$2:$M$1000,11,FALSE)&amp;", "&amp;VLOOKUP(B979,Zákazníci!$A$2:$M$1000,12,FALSE)&amp;", "&amp;VLOOKUP(B979,Zákazníci!$A$2:$M$1000,13,FALSE))</f>
        <v/>
      </c>
    </row>
    <row r="980" spans="1:20" ht="12.75">
      <c r="A980" s="65">
        <v>979</v>
      </c>
      <c r="B980" s="66"/>
      <c r="C980" s="66"/>
      <c r="D980" s="66"/>
      <c r="E980" s="66"/>
      <c r="F980" s="67"/>
      <c r="G980" s="70" t="str">
        <f t="shared" ca="1" si="0"/>
        <v/>
      </c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73" t="str">
        <f>IF(H980="","",VLOOKUP(H980,ProduktySlužby!$A$4:$C$100,2,FALSE)*I980+IF(J980="",0,VLOOKUP(J980,ProduktySlužby!$A$4:$C$100,2,FALSE))*K980+IF(L980="",0,VLOOKUP(L980,ProduktySlužby!$A$4:$C$100,2,FALSE))*M980++IF(N980="",0,VLOOKUP(N980,ProduktySlužby!$A$4:$C$100,2,FALSE))*O980++IF(P980="",0,VLOOKUP(P980,ProduktySlužby!$A$4:$C$100,2,FALSE))*Q980)</f>
        <v/>
      </c>
      <c r="S980" s="73" t="str">
        <f>IF(R980="","",R980+R980*ProduktySlužby!$B$1)</f>
        <v/>
      </c>
      <c r="T980" s="74" t="str">
        <f>IF(B980="","",VLOOKUP(B980,Zákazníci!$A$2:$M$1000,11,FALSE)&amp;", "&amp;VLOOKUP(B980,Zákazníci!$A$2:$M$1000,12,FALSE)&amp;", "&amp;VLOOKUP(B980,Zákazníci!$A$2:$M$1000,13,FALSE))</f>
        <v/>
      </c>
    </row>
    <row r="981" spans="1:20" ht="12.75">
      <c r="A981" s="65">
        <v>980</v>
      </c>
      <c r="B981" s="66"/>
      <c r="C981" s="66"/>
      <c r="D981" s="66"/>
      <c r="E981" s="66"/>
      <c r="F981" s="67"/>
      <c r="G981" s="70" t="str">
        <f t="shared" ca="1" si="0"/>
        <v/>
      </c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73" t="str">
        <f>IF(H981="","",VLOOKUP(H981,ProduktySlužby!$A$4:$C$100,2,FALSE)*I981+IF(J981="",0,VLOOKUP(J981,ProduktySlužby!$A$4:$C$100,2,FALSE))*K981+IF(L981="",0,VLOOKUP(L981,ProduktySlužby!$A$4:$C$100,2,FALSE))*M981++IF(N981="",0,VLOOKUP(N981,ProduktySlužby!$A$4:$C$100,2,FALSE))*O981++IF(P981="",0,VLOOKUP(P981,ProduktySlužby!$A$4:$C$100,2,FALSE))*Q981)</f>
        <v/>
      </c>
      <c r="S981" s="73" t="str">
        <f>IF(R981="","",R981+R981*ProduktySlužby!$B$1)</f>
        <v/>
      </c>
      <c r="T981" s="74" t="str">
        <f>IF(B981="","",VLOOKUP(B981,Zákazníci!$A$2:$M$1000,11,FALSE)&amp;", "&amp;VLOOKUP(B981,Zákazníci!$A$2:$M$1000,12,FALSE)&amp;", "&amp;VLOOKUP(B981,Zákazníci!$A$2:$M$1000,13,FALSE))</f>
        <v/>
      </c>
    </row>
    <row r="982" spans="1:20" ht="12.75">
      <c r="A982" s="65">
        <v>981</v>
      </c>
      <c r="B982" s="66"/>
      <c r="C982" s="66"/>
      <c r="D982" s="66"/>
      <c r="E982" s="66"/>
      <c r="F982" s="67"/>
      <c r="G982" s="70" t="str">
        <f t="shared" ca="1" si="0"/>
        <v/>
      </c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73" t="str">
        <f>IF(H982="","",VLOOKUP(H982,ProduktySlužby!$A$4:$C$100,2,FALSE)*I982+IF(J982="",0,VLOOKUP(J982,ProduktySlužby!$A$4:$C$100,2,FALSE))*K982+IF(L982="",0,VLOOKUP(L982,ProduktySlužby!$A$4:$C$100,2,FALSE))*M982++IF(N982="",0,VLOOKUP(N982,ProduktySlužby!$A$4:$C$100,2,FALSE))*O982++IF(P982="",0,VLOOKUP(P982,ProduktySlužby!$A$4:$C$100,2,FALSE))*Q982)</f>
        <v/>
      </c>
      <c r="S982" s="73" t="str">
        <f>IF(R982="","",R982+R982*ProduktySlužby!$B$1)</f>
        <v/>
      </c>
      <c r="T982" s="74" t="str">
        <f>IF(B982="","",VLOOKUP(B982,Zákazníci!$A$2:$M$1000,11,FALSE)&amp;", "&amp;VLOOKUP(B982,Zákazníci!$A$2:$M$1000,12,FALSE)&amp;", "&amp;VLOOKUP(B982,Zákazníci!$A$2:$M$1000,13,FALSE))</f>
        <v/>
      </c>
    </row>
    <row r="983" spans="1:20" ht="12.75">
      <c r="A983" s="65">
        <v>982</v>
      </c>
      <c r="B983" s="66"/>
      <c r="C983" s="66"/>
      <c r="D983" s="66"/>
      <c r="E983" s="66"/>
      <c r="F983" s="67"/>
      <c r="G983" s="70" t="str">
        <f t="shared" ca="1" si="0"/>
        <v/>
      </c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73" t="str">
        <f>IF(H983="","",VLOOKUP(H983,ProduktySlužby!$A$4:$C$100,2,FALSE)*I983+IF(J983="",0,VLOOKUP(J983,ProduktySlužby!$A$4:$C$100,2,FALSE))*K983+IF(L983="",0,VLOOKUP(L983,ProduktySlužby!$A$4:$C$100,2,FALSE))*M983++IF(N983="",0,VLOOKUP(N983,ProduktySlužby!$A$4:$C$100,2,FALSE))*O983++IF(P983="",0,VLOOKUP(P983,ProduktySlužby!$A$4:$C$100,2,FALSE))*Q983)</f>
        <v/>
      </c>
      <c r="S983" s="73" t="str">
        <f>IF(R983="","",R983+R983*ProduktySlužby!$B$1)</f>
        <v/>
      </c>
      <c r="T983" s="74" t="str">
        <f>IF(B983="","",VLOOKUP(B983,Zákazníci!$A$2:$M$1000,11,FALSE)&amp;", "&amp;VLOOKUP(B983,Zákazníci!$A$2:$M$1000,12,FALSE)&amp;", "&amp;VLOOKUP(B983,Zákazníci!$A$2:$M$1000,13,FALSE))</f>
        <v/>
      </c>
    </row>
    <row r="984" spans="1:20" ht="12.75">
      <c r="A984" s="65">
        <v>983</v>
      </c>
      <c r="B984" s="66"/>
      <c r="C984" s="66"/>
      <c r="D984" s="66"/>
      <c r="E984" s="66"/>
      <c r="F984" s="67"/>
      <c r="G984" s="70" t="str">
        <f t="shared" ca="1" si="0"/>
        <v/>
      </c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73" t="str">
        <f>IF(H984="","",VLOOKUP(H984,ProduktySlužby!$A$4:$C$100,2,FALSE)*I984+IF(J984="",0,VLOOKUP(J984,ProduktySlužby!$A$4:$C$100,2,FALSE))*K984+IF(L984="",0,VLOOKUP(L984,ProduktySlužby!$A$4:$C$100,2,FALSE))*M984++IF(N984="",0,VLOOKUP(N984,ProduktySlužby!$A$4:$C$100,2,FALSE))*O984++IF(P984="",0,VLOOKUP(P984,ProduktySlužby!$A$4:$C$100,2,FALSE))*Q984)</f>
        <v/>
      </c>
      <c r="S984" s="73" t="str">
        <f>IF(R984="","",R984+R984*ProduktySlužby!$B$1)</f>
        <v/>
      </c>
      <c r="T984" s="74" t="str">
        <f>IF(B984="","",VLOOKUP(B984,Zákazníci!$A$2:$M$1000,11,FALSE)&amp;", "&amp;VLOOKUP(B984,Zákazníci!$A$2:$M$1000,12,FALSE)&amp;", "&amp;VLOOKUP(B984,Zákazníci!$A$2:$M$1000,13,FALSE))</f>
        <v/>
      </c>
    </row>
    <row r="985" spans="1:20" ht="12.75">
      <c r="A985" s="65">
        <v>984</v>
      </c>
      <c r="B985" s="66"/>
      <c r="C985" s="66"/>
      <c r="D985" s="66"/>
      <c r="E985" s="66"/>
      <c r="F985" s="67"/>
      <c r="G985" s="70" t="str">
        <f t="shared" ca="1" si="0"/>
        <v/>
      </c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73" t="str">
        <f>IF(H985="","",VLOOKUP(H985,ProduktySlužby!$A$4:$C$100,2,FALSE)*I985+IF(J985="",0,VLOOKUP(J985,ProduktySlužby!$A$4:$C$100,2,FALSE))*K985+IF(L985="",0,VLOOKUP(L985,ProduktySlužby!$A$4:$C$100,2,FALSE))*M985++IF(N985="",0,VLOOKUP(N985,ProduktySlužby!$A$4:$C$100,2,FALSE))*O985++IF(P985="",0,VLOOKUP(P985,ProduktySlužby!$A$4:$C$100,2,FALSE))*Q985)</f>
        <v/>
      </c>
      <c r="S985" s="73" t="str">
        <f>IF(R985="","",R985+R985*ProduktySlužby!$B$1)</f>
        <v/>
      </c>
      <c r="T985" s="74" t="str">
        <f>IF(B985="","",VLOOKUP(B985,Zákazníci!$A$2:$M$1000,11,FALSE)&amp;", "&amp;VLOOKUP(B985,Zákazníci!$A$2:$M$1000,12,FALSE)&amp;", "&amp;VLOOKUP(B985,Zákazníci!$A$2:$M$1000,13,FALSE))</f>
        <v/>
      </c>
    </row>
    <row r="986" spans="1:20" ht="12.75">
      <c r="A986" s="65">
        <v>985</v>
      </c>
      <c r="B986" s="66"/>
      <c r="C986" s="66"/>
      <c r="D986" s="66"/>
      <c r="E986" s="66"/>
      <c r="F986" s="67"/>
      <c r="G986" s="70" t="str">
        <f t="shared" ca="1" si="0"/>
        <v/>
      </c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73" t="str">
        <f>IF(H986="","",VLOOKUP(H986,ProduktySlužby!$A$4:$C$100,2,FALSE)*I986+IF(J986="",0,VLOOKUP(J986,ProduktySlužby!$A$4:$C$100,2,FALSE))*K986+IF(L986="",0,VLOOKUP(L986,ProduktySlužby!$A$4:$C$100,2,FALSE))*M986++IF(N986="",0,VLOOKUP(N986,ProduktySlužby!$A$4:$C$100,2,FALSE))*O986++IF(P986="",0,VLOOKUP(P986,ProduktySlužby!$A$4:$C$100,2,FALSE))*Q986)</f>
        <v/>
      </c>
      <c r="S986" s="73" t="str">
        <f>IF(R986="","",R986+R986*ProduktySlužby!$B$1)</f>
        <v/>
      </c>
      <c r="T986" s="74" t="str">
        <f>IF(B986="","",VLOOKUP(B986,Zákazníci!$A$2:$M$1000,11,FALSE)&amp;", "&amp;VLOOKUP(B986,Zákazníci!$A$2:$M$1000,12,FALSE)&amp;", "&amp;VLOOKUP(B986,Zákazníci!$A$2:$M$1000,13,FALSE))</f>
        <v/>
      </c>
    </row>
    <row r="987" spans="1:20" ht="12.75">
      <c r="A987" s="65">
        <v>986</v>
      </c>
      <c r="B987" s="66"/>
      <c r="C987" s="66"/>
      <c r="D987" s="66"/>
      <c r="E987" s="66"/>
      <c r="F987" s="67"/>
      <c r="G987" s="70" t="str">
        <f t="shared" ca="1" si="0"/>
        <v/>
      </c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73" t="str">
        <f>IF(H987="","",VLOOKUP(H987,ProduktySlužby!$A$4:$C$100,2,FALSE)*I987+IF(J987="",0,VLOOKUP(J987,ProduktySlužby!$A$4:$C$100,2,FALSE))*K987+IF(L987="",0,VLOOKUP(L987,ProduktySlužby!$A$4:$C$100,2,FALSE))*M987++IF(N987="",0,VLOOKUP(N987,ProduktySlužby!$A$4:$C$100,2,FALSE))*O987++IF(P987="",0,VLOOKUP(P987,ProduktySlužby!$A$4:$C$100,2,FALSE))*Q987)</f>
        <v/>
      </c>
      <c r="S987" s="73" t="str">
        <f>IF(R987="","",R987+R987*ProduktySlužby!$B$1)</f>
        <v/>
      </c>
      <c r="T987" s="74" t="str">
        <f>IF(B987="","",VLOOKUP(B987,Zákazníci!$A$2:$M$1000,11,FALSE)&amp;", "&amp;VLOOKUP(B987,Zákazníci!$A$2:$M$1000,12,FALSE)&amp;", "&amp;VLOOKUP(B987,Zákazníci!$A$2:$M$1000,13,FALSE))</f>
        <v/>
      </c>
    </row>
    <row r="988" spans="1:20" ht="12.75">
      <c r="A988" s="65">
        <v>987</v>
      </c>
      <c r="B988" s="66"/>
      <c r="C988" s="66"/>
      <c r="D988" s="66"/>
      <c r="E988" s="66"/>
      <c r="F988" s="67"/>
      <c r="G988" s="70" t="str">
        <f t="shared" ca="1" si="0"/>
        <v/>
      </c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73" t="str">
        <f>IF(H988="","",VLOOKUP(H988,ProduktySlužby!$A$4:$C$100,2,FALSE)*I988+IF(J988="",0,VLOOKUP(J988,ProduktySlužby!$A$4:$C$100,2,FALSE))*K988+IF(L988="",0,VLOOKUP(L988,ProduktySlužby!$A$4:$C$100,2,FALSE))*M988++IF(N988="",0,VLOOKUP(N988,ProduktySlužby!$A$4:$C$100,2,FALSE))*O988++IF(P988="",0,VLOOKUP(P988,ProduktySlužby!$A$4:$C$100,2,FALSE))*Q988)</f>
        <v/>
      </c>
      <c r="S988" s="73" t="str">
        <f>IF(R988="","",R988+R988*ProduktySlužby!$B$1)</f>
        <v/>
      </c>
      <c r="T988" s="74" t="str">
        <f>IF(B988="","",VLOOKUP(B988,Zákazníci!$A$2:$M$1000,11,FALSE)&amp;", "&amp;VLOOKUP(B988,Zákazníci!$A$2:$M$1000,12,FALSE)&amp;", "&amp;VLOOKUP(B988,Zákazníci!$A$2:$M$1000,13,FALSE))</f>
        <v/>
      </c>
    </row>
    <row r="989" spans="1:20" ht="12.75">
      <c r="A989" s="65">
        <v>988</v>
      </c>
      <c r="B989" s="66"/>
      <c r="C989" s="66"/>
      <c r="D989" s="66"/>
      <c r="E989" s="66"/>
      <c r="F989" s="67"/>
      <c r="G989" s="70" t="str">
        <f t="shared" ca="1" si="0"/>
        <v/>
      </c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73" t="str">
        <f>IF(H989="","",VLOOKUP(H989,ProduktySlužby!$A$4:$C$100,2,FALSE)*I989+IF(J989="",0,VLOOKUP(J989,ProduktySlužby!$A$4:$C$100,2,FALSE))*K989+IF(L989="",0,VLOOKUP(L989,ProduktySlužby!$A$4:$C$100,2,FALSE))*M989++IF(N989="",0,VLOOKUP(N989,ProduktySlužby!$A$4:$C$100,2,FALSE))*O989++IF(P989="",0,VLOOKUP(P989,ProduktySlužby!$A$4:$C$100,2,FALSE))*Q989)</f>
        <v/>
      </c>
      <c r="S989" s="73" t="str">
        <f>IF(R989="","",R989+R989*ProduktySlužby!$B$1)</f>
        <v/>
      </c>
      <c r="T989" s="74" t="str">
        <f>IF(B989="","",VLOOKUP(B989,Zákazníci!$A$2:$M$1000,11,FALSE)&amp;", "&amp;VLOOKUP(B989,Zákazníci!$A$2:$M$1000,12,FALSE)&amp;", "&amp;VLOOKUP(B989,Zákazníci!$A$2:$M$1000,13,FALSE))</f>
        <v/>
      </c>
    </row>
    <row r="990" spans="1:20" ht="12.75">
      <c r="A990" s="65">
        <v>989</v>
      </c>
      <c r="B990" s="66"/>
      <c r="C990" s="66"/>
      <c r="D990" s="66"/>
      <c r="E990" s="66"/>
      <c r="F990" s="67"/>
      <c r="G990" s="70" t="str">
        <f t="shared" ca="1" si="0"/>
        <v/>
      </c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73" t="str">
        <f>IF(H990="","",VLOOKUP(H990,ProduktySlužby!$A$4:$C$100,2,FALSE)*I990+IF(J990="",0,VLOOKUP(J990,ProduktySlužby!$A$4:$C$100,2,FALSE))*K990+IF(L990="",0,VLOOKUP(L990,ProduktySlužby!$A$4:$C$100,2,FALSE))*M990++IF(N990="",0,VLOOKUP(N990,ProduktySlužby!$A$4:$C$100,2,FALSE))*O990++IF(P990="",0,VLOOKUP(P990,ProduktySlužby!$A$4:$C$100,2,FALSE))*Q990)</f>
        <v/>
      </c>
      <c r="S990" s="73" t="str">
        <f>IF(R990="","",R990+R990*ProduktySlužby!$B$1)</f>
        <v/>
      </c>
      <c r="T990" s="74" t="str">
        <f>IF(B990="","",VLOOKUP(B990,Zákazníci!$A$2:$M$1000,11,FALSE)&amp;", "&amp;VLOOKUP(B990,Zákazníci!$A$2:$M$1000,12,FALSE)&amp;", "&amp;VLOOKUP(B990,Zákazníci!$A$2:$M$1000,13,FALSE))</f>
        <v/>
      </c>
    </row>
    <row r="991" spans="1:20" ht="12.75">
      <c r="A991" s="65">
        <v>990</v>
      </c>
      <c r="B991" s="66"/>
      <c r="C991" s="66"/>
      <c r="D991" s="66"/>
      <c r="E991" s="66"/>
      <c r="F991" s="67"/>
      <c r="G991" s="70" t="str">
        <f t="shared" ca="1" si="0"/>
        <v/>
      </c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73" t="str">
        <f>IF(H991="","",VLOOKUP(H991,ProduktySlužby!$A$4:$C$100,2,FALSE)*I991+IF(J991="",0,VLOOKUP(J991,ProduktySlužby!$A$4:$C$100,2,FALSE))*K991+IF(L991="",0,VLOOKUP(L991,ProduktySlužby!$A$4:$C$100,2,FALSE))*M991++IF(N991="",0,VLOOKUP(N991,ProduktySlužby!$A$4:$C$100,2,FALSE))*O991++IF(P991="",0,VLOOKUP(P991,ProduktySlužby!$A$4:$C$100,2,FALSE))*Q991)</f>
        <v/>
      </c>
      <c r="S991" s="73" t="str">
        <f>IF(R991="","",R991+R991*ProduktySlužby!$B$1)</f>
        <v/>
      </c>
      <c r="T991" s="74" t="str">
        <f>IF(B991="","",VLOOKUP(B991,Zákazníci!$A$2:$M$1000,11,FALSE)&amp;", "&amp;VLOOKUP(B991,Zákazníci!$A$2:$M$1000,12,FALSE)&amp;", "&amp;VLOOKUP(B991,Zákazníci!$A$2:$M$1000,13,FALSE))</f>
        <v/>
      </c>
    </row>
    <row r="992" spans="1:20" ht="12.75">
      <c r="A992" s="65">
        <v>991</v>
      </c>
      <c r="B992" s="66"/>
      <c r="C992" s="66"/>
      <c r="D992" s="66"/>
      <c r="E992" s="66"/>
      <c r="F992" s="67"/>
      <c r="G992" s="70" t="str">
        <f t="shared" ca="1" si="0"/>
        <v/>
      </c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73" t="str">
        <f>IF(H992="","",VLOOKUP(H992,ProduktySlužby!$A$4:$C$100,2,FALSE)*I992+IF(J992="",0,VLOOKUP(J992,ProduktySlužby!$A$4:$C$100,2,FALSE))*K992+IF(L992="",0,VLOOKUP(L992,ProduktySlužby!$A$4:$C$100,2,FALSE))*M992++IF(N992="",0,VLOOKUP(N992,ProduktySlužby!$A$4:$C$100,2,FALSE))*O992++IF(P992="",0,VLOOKUP(P992,ProduktySlužby!$A$4:$C$100,2,FALSE))*Q992)</f>
        <v/>
      </c>
      <c r="S992" s="73" t="str">
        <f>IF(R992="","",R992+R992*ProduktySlužby!$B$1)</f>
        <v/>
      </c>
      <c r="T992" s="74" t="str">
        <f>IF(B992="","",VLOOKUP(B992,Zákazníci!$A$2:$M$1000,11,FALSE)&amp;", "&amp;VLOOKUP(B992,Zákazníci!$A$2:$M$1000,12,FALSE)&amp;", "&amp;VLOOKUP(B992,Zákazníci!$A$2:$M$1000,13,FALSE))</f>
        <v/>
      </c>
    </row>
    <row r="993" spans="1:20" ht="12.75">
      <c r="A993" s="65">
        <v>992</v>
      </c>
      <c r="B993" s="66"/>
      <c r="C993" s="66"/>
      <c r="D993" s="66"/>
      <c r="E993" s="66"/>
      <c r="F993" s="67"/>
      <c r="G993" s="70" t="str">
        <f t="shared" ca="1" si="0"/>
        <v/>
      </c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73" t="str">
        <f>IF(H993="","",VLOOKUP(H993,ProduktySlužby!$A$4:$C$100,2,FALSE)*I993+IF(J993="",0,VLOOKUP(J993,ProduktySlužby!$A$4:$C$100,2,FALSE))*K993+IF(L993="",0,VLOOKUP(L993,ProduktySlužby!$A$4:$C$100,2,FALSE))*M993++IF(N993="",0,VLOOKUP(N993,ProduktySlužby!$A$4:$C$100,2,FALSE))*O993++IF(P993="",0,VLOOKUP(P993,ProduktySlužby!$A$4:$C$100,2,FALSE))*Q993)</f>
        <v/>
      </c>
      <c r="S993" s="73" t="str">
        <f>IF(R993="","",R993+R993*ProduktySlužby!$B$1)</f>
        <v/>
      </c>
      <c r="T993" s="74" t="str">
        <f>IF(B993="","",VLOOKUP(B993,Zákazníci!$A$2:$M$1000,11,FALSE)&amp;", "&amp;VLOOKUP(B993,Zákazníci!$A$2:$M$1000,12,FALSE)&amp;", "&amp;VLOOKUP(B993,Zákazníci!$A$2:$M$1000,13,FALSE))</f>
        <v/>
      </c>
    </row>
    <row r="994" spans="1:20" ht="12.75">
      <c r="A994" s="65">
        <v>993</v>
      </c>
      <c r="B994" s="66"/>
      <c r="C994" s="66"/>
      <c r="D994" s="66"/>
      <c r="E994" s="66"/>
      <c r="F994" s="67"/>
      <c r="G994" s="70" t="str">
        <f t="shared" ca="1" si="0"/>
        <v/>
      </c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73" t="str">
        <f>IF(H994="","",VLOOKUP(H994,ProduktySlužby!$A$4:$C$100,2,FALSE)*I994+IF(J994="",0,VLOOKUP(J994,ProduktySlužby!$A$4:$C$100,2,FALSE))*K994+IF(L994="",0,VLOOKUP(L994,ProduktySlužby!$A$4:$C$100,2,FALSE))*M994++IF(N994="",0,VLOOKUP(N994,ProduktySlužby!$A$4:$C$100,2,FALSE))*O994++IF(P994="",0,VLOOKUP(P994,ProduktySlužby!$A$4:$C$100,2,FALSE))*Q994)</f>
        <v/>
      </c>
      <c r="S994" s="73" t="str">
        <f>IF(R994="","",R994+R994*ProduktySlužby!$B$1)</f>
        <v/>
      </c>
      <c r="T994" s="74" t="str">
        <f>IF(B994="","",VLOOKUP(B994,Zákazníci!$A$2:$M$1000,11,FALSE)&amp;", "&amp;VLOOKUP(B994,Zákazníci!$A$2:$M$1000,12,FALSE)&amp;", "&amp;VLOOKUP(B994,Zákazníci!$A$2:$M$1000,13,FALSE))</f>
        <v/>
      </c>
    </row>
    <row r="995" spans="1:20" ht="12.75">
      <c r="A995" s="65">
        <v>994</v>
      </c>
      <c r="B995" s="66"/>
      <c r="C995" s="66"/>
      <c r="D995" s="66"/>
      <c r="E995" s="66"/>
      <c r="F995" s="67"/>
      <c r="G995" s="70" t="str">
        <f t="shared" ca="1" si="0"/>
        <v/>
      </c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73" t="str">
        <f>IF(H995="","",VLOOKUP(H995,ProduktySlužby!$A$4:$C$100,2,FALSE)*I995+IF(J995="",0,VLOOKUP(J995,ProduktySlužby!$A$4:$C$100,2,FALSE))*K995+IF(L995="",0,VLOOKUP(L995,ProduktySlužby!$A$4:$C$100,2,FALSE))*M995++IF(N995="",0,VLOOKUP(N995,ProduktySlužby!$A$4:$C$100,2,FALSE))*O995++IF(P995="",0,VLOOKUP(P995,ProduktySlužby!$A$4:$C$100,2,FALSE))*Q995)</f>
        <v/>
      </c>
      <c r="S995" s="73" t="str">
        <f>IF(R995="","",R995+R995*ProduktySlužby!$B$1)</f>
        <v/>
      </c>
      <c r="T995" s="74" t="str">
        <f>IF(B995="","",VLOOKUP(B995,Zákazníci!$A$2:$M$1000,11,FALSE)&amp;", "&amp;VLOOKUP(B995,Zákazníci!$A$2:$M$1000,12,FALSE)&amp;", "&amp;VLOOKUP(B995,Zákazníci!$A$2:$M$1000,13,FALSE))</f>
        <v/>
      </c>
    </row>
    <row r="996" spans="1:20" ht="12.75">
      <c r="A996" s="65">
        <v>995</v>
      </c>
      <c r="B996" s="66"/>
      <c r="C996" s="66"/>
      <c r="D996" s="66"/>
      <c r="E996" s="66"/>
      <c r="F996" s="67"/>
      <c r="G996" s="70" t="str">
        <f t="shared" ca="1" si="0"/>
        <v/>
      </c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73" t="str">
        <f>IF(H996="","",VLOOKUP(H996,ProduktySlužby!$A$4:$C$100,2,FALSE)*I996+IF(J996="",0,VLOOKUP(J996,ProduktySlužby!$A$4:$C$100,2,FALSE))*K996+IF(L996="",0,VLOOKUP(L996,ProduktySlužby!$A$4:$C$100,2,FALSE))*M996++IF(N996="",0,VLOOKUP(N996,ProduktySlužby!$A$4:$C$100,2,FALSE))*O996++IF(P996="",0,VLOOKUP(P996,ProduktySlužby!$A$4:$C$100,2,FALSE))*Q996)</f>
        <v/>
      </c>
      <c r="S996" s="73" t="str">
        <f>IF(R996="","",R996+R996*ProduktySlužby!$B$1)</f>
        <v/>
      </c>
      <c r="T996" s="74" t="str">
        <f>IF(B996="","",VLOOKUP(B996,Zákazníci!$A$2:$M$1000,11,FALSE)&amp;", "&amp;VLOOKUP(B996,Zákazníci!$A$2:$M$1000,12,FALSE)&amp;", "&amp;VLOOKUP(B996,Zákazníci!$A$2:$M$1000,13,FALSE))</f>
        <v/>
      </c>
    </row>
    <row r="997" spans="1:20" ht="12.75">
      <c r="A997" s="65">
        <v>996</v>
      </c>
      <c r="B997" s="66"/>
      <c r="C997" s="66"/>
      <c r="D997" s="66"/>
      <c r="E997" s="66"/>
      <c r="F997" s="67"/>
      <c r="G997" s="70" t="str">
        <f t="shared" ca="1" si="0"/>
        <v/>
      </c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73" t="str">
        <f>IF(H997="","",VLOOKUP(H997,ProduktySlužby!$A$4:$C$100,2,FALSE)*I997+IF(J997="",0,VLOOKUP(J997,ProduktySlužby!$A$4:$C$100,2,FALSE))*K997+IF(L997="",0,VLOOKUP(L997,ProduktySlužby!$A$4:$C$100,2,FALSE))*M997++IF(N997="",0,VLOOKUP(N997,ProduktySlužby!$A$4:$C$100,2,FALSE))*O997++IF(P997="",0,VLOOKUP(P997,ProduktySlužby!$A$4:$C$100,2,FALSE))*Q997)</f>
        <v/>
      </c>
      <c r="S997" s="73" t="str">
        <f>IF(R997="","",R997+R997*ProduktySlužby!$B$1)</f>
        <v/>
      </c>
      <c r="T997" s="74" t="str">
        <f>IF(B997="","",VLOOKUP(B997,Zákazníci!$A$2:$M$1000,11,FALSE)&amp;", "&amp;VLOOKUP(B997,Zákazníci!$A$2:$M$1000,12,FALSE)&amp;", "&amp;VLOOKUP(B997,Zákazníci!$A$2:$M$1000,13,FALSE))</f>
        <v/>
      </c>
    </row>
    <row r="998" spans="1:20" ht="12.75">
      <c r="A998" s="65">
        <v>997</v>
      </c>
      <c r="B998" s="66"/>
      <c r="C998" s="66"/>
      <c r="D998" s="66"/>
      <c r="E998" s="66"/>
      <c r="F998" s="67"/>
      <c r="G998" s="70" t="str">
        <f t="shared" ca="1" si="0"/>
        <v/>
      </c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73" t="str">
        <f>IF(H998="","",VLOOKUP(H998,ProduktySlužby!$A$4:$C$100,2,FALSE)*I998+IF(J998="",0,VLOOKUP(J998,ProduktySlužby!$A$4:$C$100,2,FALSE))*K998+IF(L998="",0,VLOOKUP(L998,ProduktySlužby!$A$4:$C$100,2,FALSE))*M998++IF(N998="",0,VLOOKUP(N998,ProduktySlužby!$A$4:$C$100,2,FALSE))*O998++IF(P998="",0,VLOOKUP(P998,ProduktySlužby!$A$4:$C$100,2,FALSE))*Q998)</f>
        <v/>
      </c>
      <c r="S998" s="73" t="str">
        <f>IF(R998="","",R998+R998*ProduktySlužby!$B$1)</f>
        <v/>
      </c>
      <c r="T998" s="74" t="str">
        <f>IF(B998="","",VLOOKUP(B998,Zákazníci!$A$2:$M$1000,11,FALSE)&amp;", "&amp;VLOOKUP(B998,Zákazníci!$A$2:$M$1000,12,FALSE)&amp;", "&amp;VLOOKUP(B998,Zákazníci!$A$2:$M$1000,13,FALSE))</f>
        <v/>
      </c>
    </row>
    <row r="999" spans="1:20" ht="12.75">
      <c r="A999" s="65">
        <v>998</v>
      </c>
      <c r="B999" s="66"/>
      <c r="C999" s="66"/>
      <c r="D999" s="66"/>
      <c r="E999" s="66"/>
      <c r="F999" s="67"/>
      <c r="G999" s="70" t="str">
        <f t="shared" ca="1" si="0"/>
        <v/>
      </c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73" t="str">
        <f>IF(H999="","",VLOOKUP(H999,ProduktySlužby!$A$4:$C$100,2,FALSE)*I999+IF(J999="",0,VLOOKUP(J999,ProduktySlužby!$A$4:$C$100,2,FALSE))*K999+IF(L999="",0,VLOOKUP(L999,ProduktySlužby!$A$4:$C$100,2,FALSE))*M999++IF(N999="",0,VLOOKUP(N999,ProduktySlužby!$A$4:$C$100,2,FALSE))*O999++IF(P999="",0,VLOOKUP(P999,ProduktySlužby!$A$4:$C$100,2,FALSE))*Q999)</f>
        <v/>
      </c>
      <c r="S999" s="73" t="str">
        <f>IF(R999="","",R999+R999*ProduktySlužby!$B$1)</f>
        <v/>
      </c>
      <c r="T999" s="74" t="str">
        <f>IF(B999="","",VLOOKUP(B999,Zákazníci!$A$2:$M$1000,11,FALSE)&amp;", "&amp;VLOOKUP(B999,Zákazníci!$A$2:$M$1000,12,FALSE)&amp;", "&amp;VLOOKUP(B999,Zákazníci!$A$2:$M$1000,13,FALSE))</f>
        <v/>
      </c>
    </row>
    <row r="1000" spans="1:20" ht="12.75">
      <c r="A1000" s="65">
        <v>999</v>
      </c>
      <c r="B1000" s="66"/>
      <c r="C1000" s="66"/>
      <c r="D1000" s="66"/>
      <c r="E1000" s="66"/>
      <c r="F1000" s="67"/>
      <c r="G1000" s="70" t="str">
        <f t="shared" ca="1" si="0"/>
        <v/>
      </c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73" t="str">
        <f>IF(H1000="","",VLOOKUP(H1000,ProduktySlužby!$A$4:$C$100,2,FALSE)*I1000+IF(J1000="",0,VLOOKUP(J1000,ProduktySlužby!$A$4:$C$100,2,FALSE))*K1000+IF(L1000="",0,VLOOKUP(L1000,ProduktySlužby!$A$4:$C$100,2,FALSE))*M1000++IF(N1000="",0,VLOOKUP(N1000,ProduktySlužby!$A$4:$C$100,2,FALSE))*O1000++IF(P1000="",0,VLOOKUP(P1000,ProduktySlužby!$A$4:$C$100,2,FALSE))*Q1000)</f>
        <v/>
      </c>
      <c r="S1000" s="73" t="str">
        <f>IF(R1000="","",R1000+R1000*ProduktySlužby!$B$1)</f>
        <v/>
      </c>
      <c r="T1000" s="74" t="str">
        <f>IF(B1000="","",VLOOKUP(B1000,Zákazníci!$A$2:$M$1000,11,FALSE)&amp;", "&amp;VLOOKUP(B1000,Zákazníci!$A$2:$M$1000,12,FALSE)&amp;", "&amp;VLOOKUP(B1000,Zákazníci!$A$2:$M$1000,13,FALSE))</f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autoFilter ref="A1:T1000"/>
  <conditionalFormatting sqref="G2:G1000">
    <cfRule type="containsText" dxfId="2" priority="1" operator="containsText" text="ANO">
      <formula>NOT(ISERROR(SEARCH(("ANO"),(G2))))</formula>
    </cfRule>
  </conditionalFormatting>
  <conditionalFormatting sqref="G2:G1000">
    <cfRule type="containsText" dxfId="1" priority="2" operator="containsText" text="Ne">
      <formula>NOT(ISERROR(SEARCH(("Ne"),(G2))))</formula>
    </cfRule>
  </conditionalFormatting>
  <conditionalFormatting sqref="F2:F1000">
    <cfRule type="expression" dxfId="0" priority="3">
      <formula>AND(ISNUMBER(F2),TRUNC(F2)&lt;TODAY())</formula>
    </cfRule>
  </conditionalFormatting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'Zdroje dat'!$A$2:$A$10</xm:f>
          </x14:formula1>
          <xm:sqref>D2:D1000</xm:sqref>
        </x14:dataValidation>
        <x14:dataValidation type="list" allowBlank="1">
          <x14:formula1>
            <xm:f>ProduktySlužby!$A$4:$A$100</xm:f>
          </x14:formula1>
          <xm:sqref>H2:H1000 J2:J1000 L2:L1000 P4:P1000 P2 N2 N4:N1000</xm:sqref>
        </x14:dataValidation>
        <x14:dataValidation type="list" allowBlank="1">
          <x14:formula1>
            <xm:f>ProduktySlužby!$A$4:$A$100</xm:f>
          </x14:formula1>
          <xm:sqref>P3</xm:sqref>
        </x14:dataValidation>
        <x14:dataValidation type="list" allowBlank="1">
          <x14:formula1>
            <xm:f>ProduktySlužby!$A$4:$A$100</xm:f>
          </x14:formula1>
          <xm:sqref>N3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6AA84F"/>
  </sheetPr>
  <dimension ref="A1:D1002"/>
  <sheetViews>
    <sheetView workbookViewId="0">
      <pane ySplit="3" topLeftCell="A4" activePane="bottomLeft" state="frozen"/>
      <selection activeCell="C32" sqref="C32"/>
      <selection pane="bottomLeft" activeCell="C32" sqref="C32"/>
    </sheetView>
  </sheetViews>
  <sheetFormatPr defaultColWidth="14.42578125" defaultRowHeight="15.75" customHeight="1"/>
  <cols>
    <col min="1" max="1" width="26.140625" style="78" customWidth="1"/>
    <col min="2" max="2" width="14.42578125" style="78"/>
    <col min="3" max="3" width="14.42578125" style="88"/>
    <col min="4" max="4" width="14.42578125" style="78"/>
    <col min="5" max="16384" width="14.42578125" style="79"/>
  </cols>
  <sheetData>
    <row r="1" spans="1:4" ht="15.75" customHeight="1">
      <c r="A1" s="75" t="s">
        <v>0</v>
      </c>
      <c r="B1" s="76">
        <v>0.21</v>
      </c>
      <c r="C1" s="85"/>
    </row>
    <row r="2" spans="1:4" ht="15.75" customHeight="1">
      <c r="A2" s="77"/>
      <c r="B2" s="77"/>
      <c r="C2" s="85"/>
    </row>
    <row r="3" spans="1:4" ht="15.75" customHeight="1">
      <c r="A3" s="75" t="s">
        <v>55</v>
      </c>
      <c r="B3" s="75" t="s">
        <v>56</v>
      </c>
      <c r="C3" s="86" t="s">
        <v>57</v>
      </c>
      <c r="D3" s="75" t="s">
        <v>58</v>
      </c>
    </row>
    <row r="4" spans="1:4" ht="15.75" customHeight="1">
      <c r="A4" s="80" t="s">
        <v>59</v>
      </c>
      <c r="B4" s="81">
        <v>100</v>
      </c>
      <c r="C4" s="87">
        <f>IF(A4="","",B4+B4*$B$1)</f>
        <v>121</v>
      </c>
      <c r="D4" s="82"/>
    </row>
    <row r="5" spans="1:4" ht="15.75" customHeight="1">
      <c r="A5" s="80" t="s">
        <v>172</v>
      </c>
      <c r="B5" s="81">
        <v>100</v>
      </c>
      <c r="C5" s="87">
        <f t="shared" ref="C5:C68" si="0">IF(A5="","",B5+B5*$B$1)</f>
        <v>121</v>
      </c>
      <c r="D5" s="82"/>
    </row>
    <row r="6" spans="1:4" ht="15.75" customHeight="1">
      <c r="A6" s="80" t="s">
        <v>173</v>
      </c>
      <c r="B6" s="81">
        <v>100</v>
      </c>
      <c r="C6" s="87">
        <f t="shared" si="0"/>
        <v>121</v>
      </c>
      <c r="D6" s="82"/>
    </row>
    <row r="7" spans="1:4" ht="15.75" customHeight="1">
      <c r="A7" s="80"/>
      <c r="B7" s="81"/>
      <c r="C7" s="87" t="str">
        <f t="shared" si="0"/>
        <v/>
      </c>
      <c r="D7" s="82"/>
    </row>
    <row r="8" spans="1:4" ht="15.75" customHeight="1">
      <c r="A8" s="80"/>
      <c r="B8" s="81"/>
      <c r="C8" s="87" t="str">
        <f t="shared" si="0"/>
        <v/>
      </c>
      <c r="D8" s="82"/>
    </row>
    <row r="9" spans="1:4" ht="15.75" customHeight="1">
      <c r="A9" s="80"/>
      <c r="B9" s="81"/>
      <c r="C9" s="87" t="str">
        <f t="shared" si="0"/>
        <v/>
      </c>
      <c r="D9" s="82"/>
    </row>
    <row r="10" spans="1:4" ht="15.75" customHeight="1">
      <c r="A10" s="80"/>
      <c r="B10" s="81"/>
      <c r="C10" s="87" t="str">
        <f t="shared" si="0"/>
        <v/>
      </c>
      <c r="D10" s="82"/>
    </row>
    <row r="11" spans="1:4" ht="15.75" customHeight="1">
      <c r="A11" s="80"/>
      <c r="B11" s="81"/>
      <c r="C11" s="87" t="str">
        <f t="shared" si="0"/>
        <v/>
      </c>
      <c r="D11" s="82"/>
    </row>
    <row r="12" spans="1:4" ht="15.75" customHeight="1">
      <c r="A12" s="80"/>
      <c r="B12" s="81"/>
      <c r="C12" s="87" t="str">
        <f t="shared" si="0"/>
        <v/>
      </c>
      <c r="D12" s="82"/>
    </row>
    <row r="13" spans="1:4" ht="15.75" customHeight="1">
      <c r="A13" s="80"/>
      <c r="B13" s="81"/>
      <c r="C13" s="87" t="str">
        <f t="shared" si="0"/>
        <v/>
      </c>
      <c r="D13" s="82"/>
    </row>
    <row r="14" spans="1:4" ht="15.75" customHeight="1">
      <c r="A14" s="80"/>
      <c r="B14" s="81"/>
      <c r="C14" s="87" t="str">
        <f t="shared" si="0"/>
        <v/>
      </c>
      <c r="D14" s="82"/>
    </row>
    <row r="15" spans="1:4" ht="15.75" customHeight="1">
      <c r="A15" s="80"/>
      <c r="B15" s="81"/>
      <c r="C15" s="87" t="str">
        <f t="shared" si="0"/>
        <v/>
      </c>
      <c r="D15" s="82"/>
    </row>
    <row r="16" spans="1:4" ht="15.75" customHeight="1">
      <c r="A16" s="80"/>
      <c r="B16" s="81"/>
      <c r="C16" s="87" t="str">
        <f t="shared" si="0"/>
        <v/>
      </c>
      <c r="D16" s="82"/>
    </row>
    <row r="17" spans="1:4" ht="15.75" customHeight="1">
      <c r="A17" s="80"/>
      <c r="B17" s="81"/>
      <c r="C17" s="87" t="str">
        <f t="shared" si="0"/>
        <v/>
      </c>
      <c r="D17" s="82"/>
    </row>
    <row r="18" spans="1:4" ht="15.75" customHeight="1">
      <c r="A18" s="80"/>
      <c r="B18" s="81"/>
      <c r="C18" s="87" t="str">
        <f t="shared" si="0"/>
        <v/>
      </c>
      <c r="D18" s="82"/>
    </row>
    <row r="19" spans="1:4" ht="15.75" customHeight="1">
      <c r="A19" s="80"/>
      <c r="B19" s="81"/>
      <c r="C19" s="87" t="str">
        <f t="shared" si="0"/>
        <v/>
      </c>
      <c r="D19" s="82"/>
    </row>
    <row r="20" spans="1:4" ht="15.75" customHeight="1">
      <c r="A20" s="80"/>
      <c r="B20" s="81"/>
      <c r="C20" s="87" t="str">
        <f t="shared" si="0"/>
        <v/>
      </c>
      <c r="D20" s="82"/>
    </row>
    <row r="21" spans="1:4" ht="15.75" customHeight="1">
      <c r="A21" s="80"/>
      <c r="B21" s="81"/>
      <c r="C21" s="87" t="str">
        <f t="shared" si="0"/>
        <v/>
      </c>
      <c r="D21" s="82"/>
    </row>
    <row r="22" spans="1:4" ht="15.75" customHeight="1">
      <c r="A22" s="80"/>
      <c r="B22" s="81"/>
      <c r="C22" s="87" t="str">
        <f t="shared" si="0"/>
        <v/>
      </c>
      <c r="D22" s="82"/>
    </row>
    <row r="23" spans="1:4" ht="15.75" customHeight="1">
      <c r="A23" s="80"/>
      <c r="B23" s="81"/>
      <c r="C23" s="87" t="str">
        <f t="shared" si="0"/>
        <v/>
      </c>
      <c r="D23" s="82"/>
    </row>
    <row r="24" spans="1:4" ht="15.75" customHeight="1">
      <c r="A24" s="80"/>
      <c r="B24" s="81"/>
      <c r="C24" s="87" t="str">
        <f t="shared" si="0"/>
        <v/>
      </c>
      <c r="D24" s="82"/>
    </row>
    <row r="25" spans="1:4" ht="15.75" customHeight="1">
      <c r="A25" s="80"/>
      <c r="B25" s="81"/>
      <c r="C25" s="87" t="str">
        <f t="shared" si="0"/>
        <v/>
      </c>
      <c r="D25" s="82"/>
    </row>
    <row r="26" spans="1:4" ht="15.75" customHeight="1">
      <c r="A26" s="80"/>
      <c r="B26" s="81"/>
      <c r="C26" s="87" t="str">
        <f t="shared" si="0"/>
        <v/>
      </c>
      <c r="D26" s="82"/>
    </row>
    <row r="27" spans="1:4" ht="15.75" customHeight="1">
      <c r="A27" s="80"/>
      <c r="B27" s="81"/>
      <c r="C27" s="87" t="str">
        <f t="shared" si="0"/>
        <v/>
      </c>
      <c r="D27" s="82"/>
    </row>
    <row r="28" spans="1:4" ht="15.75" customHeight="1">
      <c r="A28" s="80"/>
      <c r="B28" s="81"/>
      <c r="C28" s="87" t="str">
        <f t="shared" si="0"/>
        <v/>
      </c>
      <c r="D28" s="82"/>
    </row>
    <row r="29" spans="1:4" ht="15.75" customHeight="1">
      <c r="A29" s="80"/>
      <c r="B29" s="81"/>
      <c r="C29" s="87" t="str">
        <f t="shared" si="0"/>
        <v/>
      </c>
      <c r="D29" s="82"/>
    </row>
    <row r="30" spans="1:4" ht="15.75" customHeight="1">
      <c r="A30" s="80"/>
      <c r="B30" s="81"/>
      <c r="C30" s="87" t="str">
        <f t="shared" si="0"/>
        <v/>
      </c>
      <c r="D30" s="82"/>
    </row>
    <row r="31" spans="1:4" ht="15.75" customHeight="1">
      <c r="A31" s="80"/>
      <c r="B31" s="81"/>
      <c r="C31" s="87" t="str">
        <f t="shared" si="0"/>
        <v/>
      </c>
      <c r="D31" s="82"/>
    </row>
    <row r="32" spans="1:4" ht="15.75" customHeight="1">
      <c r="A32" s="80"/>
      <c r="B32" s="81"/>
      <c r="C32" s="87" t="str">
        <f t="shared" si="0"/>
        <v/>
      </c>
      <c r="D32" s="82"/>
    </row>
    <row r="33" spans="1:4" ht="15.75" customHeight="1">
      <c r="A33" s="80"/>
      <c r="B33" s="81"/>
      <c r="C33" s="87" t="str">
        <f t="shared" si="0"/>
        <v/>
      </c>
      <c r="D33" s="82"/>
    </row>
    <row r="34" spans="1:4" ht="15.75" customHeight="1">
      <c r="A34" s="80"/>
      <c r="B34" s="81"/>
      <c r="C34" s="87" t="str">
        <f t="shared" si="0"/>
        <v/>
      </c>
      <c r="D34" s="82"/>
    </row>
    <row r="35" spans="1:4" ht="15.75" customHeight="1">
      <c r="A35" s="80"/>
      <c r="B35" s="81"/>
      <c r="C35" s="87" t="str">
        <f t="shared" si="0"/>
        <v/>
      </c>
      <c r="D35" s="82"/>
    </row>
    <row r="36" spans="1:4" ht="15.75" customHeight="1">
      <c r="A36" s="80"/>
      <c r="B36" s="81"/>
      <c r="C36" s="87" t="str">
        <f t="shared" si="0"/>
        <v/>
      </c>
      <c r="D36" s="82"/>
    </row>
    <row r="37" spans="1:4" ht="15.75" customHeight="1">
      <c r="A37" s="80"/>
      <c r="B37" s="81"/>
      <c r="C37" s="87" t="str">
        <f t="shared" si="0"/>
        <v/>
      </c>
      <c r="D37" s="82"/>
    </row>
    <row r="38" spans="1:4" ht="12.75">
      <c r="A38" s="80"/>
      <c r="B38" s="81"/>
      <c r="C38" s="87" t="str">
        <f t="shared" si="0"/>
        <v/>
      </c>
      <c r="D38" s="82"/>
    </row>
    <row r="39" spans="1:4" ht="12.75">
      <c r="A39" s="80"/>
      <c r="B39" s="81"/>
      <c r="C39" s="87" t="str">
        <f t="shared" si="0"/>
        <v/>
      </c>
      <c r="D39" s="82"/>
    </row>
    <row r="40" spans="1:4" ht="12.75">
      <c r="A40" s="80"/>
      <c r="B40" s="81"/>
      <c r="C40" s="87" t="str">
        <f t="shared" si="0"/>
        <v/>
      </c>
      <c r="D40" s="82"/>
    </row>
    <row r="41" spans="1:4" ht="12.75">
      <c r="A41" s="80"/>
      <c r="B41" s="81"/>
      <c r="C41" s="87" t="str">
        <f t="shared" si="0"/>
        <v/>
      </c>
      <c r="D41" s="82"/>
    </row>
    <row r="42" spans="1:4" ht="12.75">
      <c r="A42" s="80"/>
      <c r="B42" s="81"/>
      <c r="C42" s="87" t="str">
        <f t="shared" si="0"/>
        <v/>
      </c>
      <c r="D42" s="82"/>
    </row>
    <row r="43" spans="1:4" ht="12.75">
      <c r="A43" s="80"/>
      <c r="B43" s="81"/>
      <c r="C43" s="87" t="str">
        <f t="shared" si="0"/>
        <v/>
      </c>
      <c r="D43" s="82"/>
    </row>
    <row r="44" spans="1:4" ht="12.75">
      <c r="A44" s="80"/>
      <c r="B44" s="81"/>
      <c r="C44" s="87" t="str">
        <f t="shared" si="0"/>
        <v/>
      </c>
      <c r="D44" s="82"/>
    </row>
    <row r="45" spans="1:4" ht="12.75">
      <c r="A45" s="80"/>
      <c r="B45" s="81"/>
      <c r="C45" s="87" t="str">
        <f t="shared" si="0"/>
        <v/>
      </c>
      <c r="D45" s="82"/>
    </row>
    <row r="46" spans="1:4" ht="12.75">
      <c r="A46" s="80"/>
      <c r="B46" s="81"/>
      <c r="C46" s="87" t="str">
        <f t="shared" si="0"/>
        <v/>
      </c>
      <c r="D46" s="82"/>
    </row>
    <row r="47" spans="1:4" ht="12.75">
      <c r="A47" s="80"/>
      <c r="B47" s="81"/>
      <c r="C47" s="87" t="str">
        <f t="shared" si="0"/>
        <v/>
      </c>
      <c r="D47" s="82"/>
    </row>
    <row r="48" spans="1:4" ht="12.75">
      <c r="A48" s="80"/>
      <c r="B48" s="81"/>
      <c r="C48" s="87" t="str">
        <f t="shared" si="0"/>
        <v/>
      </c>
      <c r="D48" s="82"/>
    </row>
    <row r="49" spans="1:4" ht="12.75">
      <c r="A49" s="80"/>
      <c r="B49" s="81"/>
      <c r="C49" s="87" t="str">
        <f t="shared" si="0"/>
        <v/>
      </c>
      <c r="D49" s="82"/>
    </row>
    <row r="50" spans="1:4" ht="12.75">
      <c r="A50" s="80"/>
      <c r="B50" s="81"/>
      <c r="C50" s="87" t="str">
        <f t="shared" si="0"/>
        <v/>
      </c>
      <c r="D50" s="82"/>
    </row>
    <row r="51" spans="1:4" ht="12.75">
      <c r="A51" s="80"/>
      <c r="B51" s="81"/>
      <c r="C51" s="87" t="str">
        <f t="shared" si="0"/>
        <v/>
      </c>
      <c r="D51" s="82"/>
    </row>
    <row r="52" spans="1:4" ht="12.75">
      <c r="A52" s="80"/>
      <c r="B52" s="81"/>
      <c r="C52" s="87" t="str">
        <f t="shared" si="0"/>
        <v/>
      </c>
      <c r="D52" s="82"/>
    </row>
    <row r="53" spans="1:4" ht="12.75">
      <c r="A53" s="80"/>
      <c r="B53" s="81"/>
      <c r="C53" s="87" t="str">
        <f t="shared" si="0"/>
        <v/>
      </c>
      <c r="D53" s="82"/>
    </row>
    <row r="54" spans="1:4" ht="12.75">
      <c r="A54" s="83"/>
      <c r="B54" s="84"/>
      <c r="C54" s="87" t="str">
        <f t="shared" si="0"/>
        <v/>
      </c>
      <c r="D54" s="82"/>
    </row>
    <row r="55" spans="1:4" ht="12.75">
      <c r="A55" s="83"/>
      <c r="B55" s="84"/>
      <c r="C55" s="87" t="str">
        <f t="shared" si="0"/>
        <v/>
      </c>
      <c r="D55" s="82"/>
    </row>
    <row r="56" spans="1:4" ht="12.75">
      <c r="A56" s="83"/>
      <c r="B56" s="83"/>
      <c r="C56" s="87" t="str">
        <f t="shared" si="0"/>
        <v/>
      </c>
      <c r="D56" s="82"/>
    </row>
    <row r="57" spans="1:4" ht="12.75">
      <c r="A57" s="83"/>
      <c r="B57" s="83"/>
      <c r="C57" s="87" t="str">
        <f t="shared" si="0"/>
        <v/>
      </c>
      <c r="D57" s="82"/>
    </row>
    <row r="58" spans="1:4" ht="12.75">
      <c r="A58" s="83"/>
      <c r="B58" s="83"/>
      <c r="C58" s="87" t="str">
        <f t="shared" si="0"/>
        <v/>
      </c>
      <c r="D58" s="82"/>
    </row>
    <row r="59" spans="1:4" ht="12.75">
      <c r="A59" s="83"/>
      <c r="B59" s="83"/>
      <c r="C59" s="87" t="str">
        <f t="shared" si="0"/>
        <v/>
      </c>
      <c r="D59" s="82"/>
    </row>
    <row r="60" spans="1:4" ht="12.75">
      <c r="A60" s="83"/>
      <c r="B60" s="83"/>
      <c r="C60" s="87" t="str">
        <f t="shared" si="0"/>
        <v/>
      </c>
      <c r="D60" s="82"/>
    </row>
    <row r="61" spans="1:4" ht="12.75">
      <c r="A61" s="83"/>
      <c r="B61" s="83"/>
      <c r="C61" s="87" t="str">
        <f t="shared" si="0"/>
        <v/>
      </c>
      <c r="D61" s="82"/>
    </row>
    <row r="62" spans="1:4" ht="12.75">
      <c r="A62" s="83"/>
      <c r="B62" s="83"/>
      <c r="C62" s="87" t="str">
        <f t="shared" si="0"/>
        <v/>
      </c>
      <c r="D62" s="82"/>
    </row>
    <row r="63" spans="1:4" ht="12.75">
      <c r="A63" s="83"/>
      <c r="B63" s="83"/>
      <c r="C63" s="87" t="str">
        <f t="shared" si="0"/>
        <v/>
      </c>
      <c r="D63" s="82"/>
    </row>
    <row r="64" spans="1:4" ht="12.75">
      <c r="A64" s="83"/>
      <c r="B64" s="83"/>
      <c r="C64" s="87" t="str">
        <f t="shared" si="0"/>
        <v/>
      </c>
      <c r="D64" s="82"/>
    </row>
    <row r="65" spans="1:4" ht="12.75">
      <c r="A65" s="83"/>
      <c r="B65" s="83"/>
      <c r="C65" s="87" t="str">
        <f t="shared" si="0"/>
        <v/>
      </c>
      <c r="D65" s="82"/>
    </row>
    <row r="66" spans="1:4" ht="12.75">
      <c r="A66" s="83"/>
      <c r="B66" s="83"/>
      <c r="C66" s="87" t="str">
        <f t="shared" si="0"/>
        <v/>
      </c>
      <c r="D66" s="82"/>
    </row>
    <row r="67" spans="1:4" ht="12.75">
      <c r="A67" s="83"/>
      <c r="B67" s="83"/>
      <c r="C67" s="87" t="str">
        <f t="shared" si="0"/>
        <v/>
      </c>
      <c r="D67" s="82"/>
    </row>
    <row r="68" spans="1:4" ht="12.75">
      <c r="A68" s="83"/>
      <c r="B68" s="83"/>
      <c r="C68" s="87" t="str">
        <f t="shared" si="0"/>
        <v/>
      </c>
      <c r="D68" s="82"/>
    </row>
    <row r="69" spans="1:4" ht="12.75">
      <c r="A69" s="83"/>
      <c r="B69" s="83"/>
      <c r="C69" s="87" t="str">
        <f t="shared" ref="C69:C132" si="1">IF(A69="","",B69+B69*$B$1)</f>
        <v/>
      </c>
      <c r="D69" s="82"/>
    </row>
    <row r="70" spans="1:4" ht="12.75">
      <c r="A70" s="83"/>
      <c r="B70" s="83"/>
      <c r="C70" s="87" t="str">
        <f t="shared" si="1"/>
        <v/>
      </c>
      <c r="D70" s="82"/>
    </row>
    <row r="71" spans="1:4" ht="12.75">
      <c r="A71" s="83"/>
      <c r="B71" s="83"/>
      <c r="C71" s="87" t="str">
        <f t="shared" si="1"/>
        <v/>
      </c>
      <c r="D71" s="82"/>
    </row>
    <row r="72" spans="1:4" ht="12.75">
      <c r="A72" s="83"/>
      <c r="B72" s="83"/>
      <c r="C72" s="87" t="str">
        <f t="shared" si="1"/>
        <v/>
      </c>
      <c r="D72" s="82"/>
    </row>
    <row r="73" spans="1:4" ht="12.75">
      <c r="A73" s="83"/>
      <c r="B73" s="83"/>
      <c r="C73" s="87" t="str">
        <f t="shared" si="1"/>
        <v/>
      </c>
      <c r="D73" s="82"/>
    </row>
    <row r="74" spans="1:4" ht="12.75">
      <c r="A74" s="83"/>
      <c r="B74" s="83"/>
      <c r="C74" s="87" t="str">
        <f t="shared" si="1"/>
        <v/>
      </c>
      <c r="D74" s="82"/>
    </row>
    <row r="75" spans="1:4" ht="12.75">
      <c r="A75" s="83"/>
      <c r="B75" s="83"/>
      <c r="C75" s="87" t="str">
        <f t="shared" si="1"/>
        <v/>
      </c>
      <c r="D75" s="82"/>
    </row>
    <row r="76" spans="1:4" ht="12.75">
      <c r="A76" s="83"/>
      <c r="B76" s="83"/>
      <c r="C76" s="87" t="str">
        <f t="shared" si="1"/>
        <v/>
      </c>
      <c r="D76" s="82"/>
    </row>
    <row r="77" spans="1:4" ht="12.75">
      <c r="A77" s="83"/>
      <c r="B77" s="83"/>
      <c r="C77" s="87" t="str">
        <f t="shared" si="1"/>
        <v/>
      </c>
      <c r="D77" s="82"/>
    </row>
    <row r="78" spans="1:4" ht="12.75">
      <c r="A78" s="83"/>
      <c r="B78" s="83"/>
      <c r="C78" s="87" t="str">
        <f t="shared" si="1"/>
        <v/>
      </c>
      <c r="D78" s="82"/>
    </row>
    <row r="79" spans="1:4" ht="12.75">
      <c r="A79" s="83"/>
      <c r="B79" s="83"/>
      <c r="C79" s="87" t="str">
        <f t="shared" si="1"/>
        <v/>
      </c>
      <c r="D79" s="82"/>
    </row>
    <row r="80" spans="1:4" ht="12.75">
      <c r="A80" s="83"/>
      <c r="B80" s="83"/>
      <c r="C80" s="87" t="str">
        <f t="shared" si="1"/>
        <v/>
      </c>
      <c r="D80" s="82"/>
    </row>
    <row r="81" spans="1:4" ht="12.75">
      <c r="A81" s="83"/>
      <c r="B81" s="83"/>
      <c r="C81" s="87" t="str">
        <f t="shared" si="1"/>
        <v/>
      </c>
      <c r="D81" s="82"/>
    </row>
    <row r="82" spans="1:4" ht="12.75">
      <c r="A82" s="83"/>
      <c r="B82" s="83"/>
      <c r="C82" s="87" t="str">
        <f t="shared" si="1"/>
        <v/>
      </c>
      <c r="D82" s="82"/>
    </row>
    <row r="83" spans="1:4" ht="12.75">
      <c r="A83" s="83"/>
      <c r="B83" s="83"/>
      <c r="C83" s="87" t="str">
        <f t="shared" si="1"/>
        <v/>
      </c>
      <c r="D83" s="82"/>
    </row>
    <row r="84" spans="1:4" ht="12.75">
      <c r="A84" s="83"/>
      <c r="B84" s="83"/>
      <c r="C84" s="87" t="str">
        <f t="shared" si="1"/>
        <v/>
      </c>
      <c r="D84" s="82"/>
    </row>
    <row r="85" spans="1:4" ht="12.75">
      <c r="A85" s="83"/>
      <c r="B85" s="83"/>
      <c r="C85" s="87" t="str">
        <f t="shared" si="1"/>
        <v/>
      </c>
      <c r="D85" s="82"/>
    </row>
    <row r="86" spans="1:4" ht="12.75">
      <c r="A86" s="83"/>
      <c r="B86" s="83"/>
      <c r="C86" s="87" t="str">
        <f t="shared" si="1"/>
        <v/>
      </c>
      <c r="D86" s="82"/>
    </row>
    <row r="87" spans="1:4" ht="12.75">
      <c r="A87" s="83"/>
      <c r="B87" s="83"/>
      <c r="C87" s="87" t="str">
        <f t="shared" si="1"/>
        <v/>
      </c>
      <c r="D87" s="82"/>
    </row>
    <row r="88" spans="1:4" ht="12.75">
      <c r="A88" s="83"/>
      <c r="B88" s="83"/>
      <c r="C88" s="87" t="str">
        <f t="shared" si="1"/>
        <v/>
      </c>
      <c r="D88" s="82"/>
    </row>
    <row r="89" spans="1:4" ht="12.75">
      <c r="A89" s="83"/>
      <c r="B89" s="83"/>
      <c r="C89" s="87" t="str">
        <f t="shared" si="1"/>
        <v/>
      </c>
      <c r="D89" s="82"/>
    </row>
    <row r="90" spans="1:4" ht="12.75">
      <c r="A90" s="83"/>
      <c r="B90" s="83"/>
      <c r="C90" s="87" t="str">
        <f t="shared" si="1"/>
        <v/>
      </c>
      <c r="D90" s="82"/>
    </row>
    <row r="91" spans="1:4" ht="12.75">
      <c r="A91" s="83"/>
      <c r="B91" s="83"/>
      <c r="C91" s="87" t="str">
        <f t="shared" si="1"/>
        <v/>
      </c>
      <c r="D91" s="82"/>
    </row>
    <row r="92" spans="1:4" ht="12.75">
      <c r="A92" s="83"/>
      <c r="B92" s="83"/>
      <c r="C92" s="87" t="str">
        <f t="shared" si="1"/>
        <v/>
      </c>
      <c r="D92" s="82"/>
    </row>
    <row r="93" spans="1:4" ht="12.75">
      <c r="A93" s="83"/>
      <c r="B93" s="83"/>
      <c r="C93" s="87" t="str">
        <f t="shared" si="1"/>
        <v/>
      </c>
      <c r="D93" s="82"/>
    </row>
    <row r="94" spans="1:4" ht="12.75">
      <c r="A94" s="83"/>
      <c r="B94" s="83"/>
      <c r="C94" s="87" t="str">
        <f t="shared" si="1"/>
        <v/>
      </c>
      <c r="D94" s="82"/>
    </row>
    <row r="95" spans="1:4" ht="12.75">
      <c r="A95" s="83"/>
      <c r="B95" s="83"/>
      <c r="C95" s="87" t="str">
        <f t="shared" si="1"/>
        <v/>
      </c>
      <c r="D95" s="82"/>
    </row>
    <row r="96" spans="1:4" ht="12.75">
      <c r="A96" s="83"/>
      <c r="B96" s="83"/>
      <c r="C96" s="87" t="str">
        <f t="shared" si="1"/>
        <v/>
      </c>
      <c r="D96" s="82"/>
    </row>
    <row r="97" spans="1:4" ht="12.75">
      <c r="A97" s="83"/>
      <c r="B97" s="83"/>
      <c r="C97" s="87" t="str">
        <f t="shared" si="1"/>
        <v/>
      </c>
      <c r="D97" s="82"/>
    </row>
    <row r="98" spans="1:4" ht="12.75">
      <c r="A98" s="83"/>
      <c r="B98" s="83"/>
      <c r="C98" s="87" t="str">
        <f t="shared" si="1"/>
        <v/>
      </c>
      <c r="D98" s="82"/>
    </row>
    <row r="99" spans="1:4" ht="12.75">
      <c r="A99" s="83"/>
      <c r="B99" s="83"/>
      <c r="C99" s="87" t="str">
        <f t="shared" si="1"/>
        <v/>
      </c>
      <c r="D99" s="82"/>
    </row>
    <row r="100" spans="1:4" ht="12.75">
      <c r="A100" s="83"/>
      <c r="B100" s="83"/>
      <c r="C100" s="87" t="str">
        <f t="shared" si="1"/>
        <v/>
      </c>
      <c r="D100" s="82"/>
    </row>
    <row r="101" spans="1:4" ht="12.75">
      <c r="A101" s="83"/>
      <c r="B101" s="83"/>
      <c r="C101" s="87" t="str">
        <f t="shared" si="1"/>
        <v/>
      </c>
      <c r="D101" s="82"/>
    </row>
    <row r="102" spans="1:4" ht="12.75">
      <c r="A102" s="83"/>
      <c r="B102" s="83"/>
      <c r="C102" s="87" t="str">
        <f t="shared" si="1"/>
        <v/>
      </c>
      <c r="D102" s="82"/>
    </row>
    <row r="103" spans="1:4" ht="12.75">
      <c r="A103" s="83"/>
      <c r="B103" s="83"/>
      <c r="C103" s="87" t="str">
        <f t="shared" si="1"/>
        <v/>
      </c>
      <c r="D103" s="82"/>
    </row>
    <row r="104" spans="1:4" ht="12.75">
      <c r="A104" s="83"/>
      <c r="B104" s="83"/>
      <c r="C104" s="87" t="str">
        <f t="shared" si="1"/>
        <v/>
      </c>
      <c r="D104" s="82"/>
    </row>
    <row r="105" spans="1:4" ht="12.75">
      <c r="A105" s="83"/>
      <c r="B105" s="83"/>
      <c r="C105" s="87" t="str">
        <f t="shared" si="1"/>
        <v/>
      </c>
      <c r="D105" s="82"/>
    </row>
    <row r="106" spans="1:4" ht="12.75">
      <c r="A106" s="83"/>
      <c r="B106" s="83"/>
      <c r="C106" s="87" t="str">
        <f t="shared" si="1"/>
        <v/>
      </c>
      <c r="D106" s="82"/>
    </row>
    <row r="107" spans="1:4" ht="12.75">
      <c r="A107" s="83"/>
      <c r="B107" s="83"/>
      <c r="C107" s="87" t="str">
        <f t="shared" si="1"/>
        <v/>
      </c>
      <c r="D107" s="82"/>
    </row>
    <row r="108" spans="1:4" ht="12.75">
      <c r="A108" s="83"/>
      <c r="B108" s="83"/>
      <c r="C108" s="87" t="str">
        <f t="shared" si="1"/>
        <v/>
      </c>
      <c r="D108" s="82"/>
    </row>
    <row r="109" spans="1:4" ht="12.75">
      <c r="A109" s="83"/>
      <c r="B109" s="83"/>
      <c r="C109" s="87" t="str">
        <f t="shared" si="1"/>
        <v/>
      </c>
      <c r="D109" s="82"/>
    </row>
    <row r="110" spans="1:4" ht="12.75">
      <c r="A110" s="83"/>
      <c r="B110" s="83"/>
      <c r="C110" s="87" t="str">
        <f t="shared" si="1"/>
        <v/>
      </c>
      <c r="D110" s="82"/>
    </row>
    <row r="111" spans="1:4" ht="12.75">
      <c r="A111" s="83"/>
      <c r="B111" s="83"/>
      <c r="C111" s="87" t="str">
        <f t="shared" si="1"/>
        <v/>
      </c>
      <c r="D111" s="82"/>
    </row>
    <row r="112" spans="1:4" ht="12.75">
      <c r="A112" s="83"/>
      <c r="B112" s="83"/>
      <c r="C112" s="87" t="str">
        <f t="shared" si="1"/>
        <v/>
      </c>
      <c r="D112" s="82"/>
    </row>
    <row r="113" spans="1:4" ht="12.75">
      <c r="A113" s="83"/>
      <c r="B113" s="83"/>
      <c r="C113" s="87" t="str">
        <f t="shared" si="1"/>
        <v/>
      </c>
      <c r="D113" s="82"/>
    </row>
    <row r="114" spans="1:4" ht="12.75">
      <c r="A114" s="83"/>
      <c r="B114" s="83"/>
      <c r="C114" s="87" t="str">
        <f t="shared" si="1"/>
        <v/>
      </c>
      <c r="D114" s="82"/>
    </row>
    <row r="115" spans="1:4" ht="12.75">
      <c r="A115" s="83"/>
      <c r="B115" s="83"/>
      <c r="C115" s="87" t="str">
        <f t="shared" si="1"/>
        <v/>
      </c>
      <c r="D115" s="82"/>
    </row>
    <row r="116" spans="1:4" ht="12.75">
      <c r="A116" s="83"/>
      <c r="B116" s="83"/>
      <c r="C116" s="87" t="str">
        <f t="shared" si="1"/>
        <v/>
      </c>
      <c r="D116" s="82"/>
    </row>
    <row r="117" spans="1:4" ht="12.75">
      <c r="A117" s="83"/>
      <c r="B117" s="83"/>
      <c r="C117" s="87" t="str">
        <f t="shared" si="1"/>
        <v/>
      </c>
      <c r="D117" s="82"/>
    </row>
    <row r="118" spans="1:4" ht="12.75">
      <c r="A118" s="83"/>
      <c r="B118" s="83"/>
      <c r="C118" s="87" t="str">
        <f t="shared" si="1"/>
        <v/>
      </c>
      <c r="D118" s="82"/>
    </row>
    <row r="119" spans="1:4" ht="12.75">
      <c r="A119" s="83"/>
      <c r="B119" s="83"/>
      <c r="C119" s="87" t="str">
        <f t="shared" si="1"/>
        <v/>
      </c>
      <c r="D119" s="82"/>
    </row>
    <row r="120" spans="1:4" ht="12.75">
      <c r="A120" s="83"/>
      <c r="B120" s="83"/>
      <c r="C120" s="87" t="str">
        <f t="shared" si="1"/>
        <v/>
      </c>
      <c r="D120" s="82"/>
    </row>
    <row r="121" spans="1:4" ht="12.75">
      <c r="A121" s="83"/>
      <c r="B121" s="83"/>
      <c r="C121" s="87" t="str">
        <f t="shared" si="1"/>
        <v/>
      </c>
      <c r="D121" s="82"/>
    </row>
    <row r="122" spans="1:4" ht="12.75">
      <c r="A122" s="83"/>
      <c r="B122" s="83"/>
      <c r="C122" s="87" t="str">
        <f t="shared" si="1"/>
        <v/>
      </c>
      <c r="D122" s="82"/>
    </row>
    <row r="123" spans="1:4" ht="12.75">
      <c r="A123" s="83"/>
      <c r="B123" s="83"/>
      <c r="C123" s="87" t="str">
        <f t="shared" si="1"/>
        <v/>
      </c>
      <c r="D123" s="82"/>
    </row>
    <row r="124" spans="1:4" ht="12.75">
      <c r="A124" s="83"/>
      <c r="B124" s="83"/>
      <c r="C124" s="87" t="str">
        <f t="shared" si="1"/>
        <v/>
      </c>
      <c r="D124" s="82"/>
    </row>
    <row r="125" spans="1:4" ht="12.75">
      <c r="A125" s="83"/>
      <c r="B125" s="83"/>
      <c r="C125" s="87" t="str">
        <f t="shared" si="1"/>
        <v/>
      </c>
      <c r="D125" s="82"/>
    </row>
    <row r="126" spans="1:4" ht="12.75">
      <c r="A126" s="83"/>
      <c r="B126" s="83"/>
      <c r="C126" s="87" t="str">
        <f t="shared" si="1"/>
        <v/>
      </c>
      <c r="D126" s="82"/>
    </row>
    <row r="127" spans="1:4" ht="12.75">
      <c r="A127" s="83"/>
      <c r="B127" s="83"/>
      <c r="C127" s="87" t="str">
        <f t="shared" si="1"/>
        <v/>
      </c>
      <c r="D127" s="82"/>
    </row>
    <row r="128" spans="1:4" ht="12.75">
      <c r="A128" s="83"/>
      <c r="B128" s="83"/>
      <c r="C128" s="87" t="str">
        <f t="shared" si="1"/>
        <v/>
      </c>
      <c r="D128" s="82"/>
    </row>
    <row r="129" spans="1:4" ht="12.75">
      <c r="A129" s="83"/>
      <c r="B129" s="83"/>
      <c r="C129" s="87" t="str">
        <f t="shared" si="1"/>
        <v/>
      </c>
      <c r="D129" s="82"/>
    </row>
    <row r="130" spans="1:4" ht="12.75">
      <c r="A130" s="83"/>
      <c r="B130" s="83"/>
      <c r="C130" s="87" t="str">
        <f t="shared" si="1"/>
        <v/>
      </c>
      <c r="D130" s="82"/>
    </row>
    <row r="131" spans="1:4" ht="12.75">
      <c r="A131" s="83"/>
      <c r="B131" s="83"/>
      <c r="C131" s="87" t="str">
        <f t="shared" si="1"/>
        <v/>
      </c>
      <c r="D131" s="82"/>
    </row>
    <row r="132" spans="1:4" ht="12.75">
      <c r="A132" s="83"/>
      <c r="B132" s="83"/>
      <c r="C132" s="87" t="str">
        <f t="shared" si="1"/>
        <v/>
      </c>
      <c r="D132" s="82"/>
    </row>
    <row r="133" spans="1:4" ht="12.75">
      <c r="A133" s="83"/>
      <c r="B133" s="83"/>
      <c r="C133" s="87" t="str">
        <f t="shared" ref="C133:C196" si="2">IF(A133="","",B133+B133*$B$1)</f>
        <v/>
      </c>
      <c r="D133" s="82"/>
    </row>
    <row r="134" spans="1:4" ht="12.75">
      <c r="A134" s="83"/>
      <c r="B134" s="83"/>
      <c r="C134" s="87" t="str">
        <f t="shared" si="2"/>
        <v/>
      </c>
      <c r="D134" s="82"/>
    </row>
    <row r="135" spans="1:4" ht="12.75">
      <c r="A135" s="83"/>
      <c r="B135" s="83"/>
      <c r="C135" s="87" t="str">
        <f t="shared" si="2"/>
        <v/>
      </c>
      <c r="D135" s="82"/>
    </row>
    <row r="136" spans="1:4" ht="12.75">
      <c r="A136" s="83"/>
      <c r="B136" s="83"/>
      <c r="C136" s="87" t="str">
        <f t="shared" si="2"/>
        <v/>
      </c>
      <c r="D136" s="82"/>
    </row>
    <row r="137" spans="1:4" ht="12.75">
      <c r="A137" s="83"/>
      <c r="B137" s="83"/>
      <c r="C137" s="87" t="str">
        <f t="shared" si="2"/>
        <v/>
      </c>
      <c r="D137" s="82"/>
    </row>
    <row r="138" spans="1:4" ht="12.75">
      <c r="A138" s="83"/>
      <c r="B138" s="83"/>
      <c r="C138" s="87" t="str">
        <f t="shared" si="2"/>
        <v/>
      </c>
      <c r="D138" s="82"/>
    </row>
    <row r="139" spans="1:4" ht="12.75">
      <c r="A139" s="83"/>
      <c r="B139" s="83"/>
      <c r="C139" s="87" t="str">
        <f t="shared" si="2"/>
        <v/>
      </c>
      <c r="D139" s="82"/>
    </row>
    <row r="140" spans="1:4" ht="12.75">
      <c r="A140" s="83"/>
      <c r="B140" s="83"/>
      <c r="C140" s="87" t="str">
        <f t="shared" si="2"/>
        <v/>
      </c>
      <c r="D140" s="82"/>
    </row>
    <row r="141" spans="1:4" ht="12.75">
      <c r="A141" s="83"/>
      <c r="B141" s="83"/>
      <c r="C141" s="87" t="str">
        <f t="shared" si="2"/>
        <v/>
      </c>
      <c r="D141" s="82"/>
    </row>
    <row r="142" spans="1:4" ht="12.75">
      <c r="A142" s="83"/>
      <c r="B142" s="83"/>
      <c r="C142" s="87" t="str">
        <f t="shared" si="2"/>
        <v/>
      </c>
      <c r="D142" s="82"/>
    </row>
    <row r="143" spans="1:4" ht="12.75">
      <c r="A143" s="83"/>
      <c r="B143" s="83"/>
      <c r="C143" s="87" t="str">
        <f t="shared" si="2"/>
        <v/>
      </c>
      <c r="D143" s="82"/>
    </row>
    <row r="144" spans="1:4" ht="12.75">
      <c r="A144" s="83"/>
      <c r="B144" s="83"/>
      <c r="C144" s="87" t="str">
        <f t="shared" si="2"/>
        <v/>
      </c>
      <c r="D144" s="82"/>
    </row>
    <row r="145" spans="1:4" ht="12.75">
      <c r="A145" s="83"/>
      <c r="B145" s="83"/>
      <c r="C145" s="87" t="str">
        <f t="shared" si="2"/>
        <v/>
      </c>
      <c r="D145" s="82"/>
    </row>
    <row r="146" spans="1:4" ht="12.75">
      <c r="A146" s="83"/>
      <c r="B146" s="83"/>
      <c r="C146" s="87" t="str">
        <f t="shared" si="2"/>
        <v/>
      </c>
      <c r="D146" s="82"/>
    </row>
    <row r="147" spans="1:4" ht="12.75">
      <c r="A147" s="83"/>
      <c r="B147" s="83"/>
      <c r="C147" s="87" t="str">
        <f t="shared" si="2"/>
        <v/>
      </c>
      <c r="D147" s="82"/>
    </row>
    <row r="148" spans="1:4" ht="12.75">
      <c r="A148" s="83"/>
      <c r="B148" s="83"/>
      <c r="C148" s="87" t="str">
        <f t="shared" si="2"/>
        <v/>
      </c>
      <c r="D148" s="82"/>
    </row>
    <row r="149" spans="1:4" ht="12.75">
      <c r="A149" s="83"/>
      <c r="B149" s="83"/>
      <c r="C149" s="87" t="str">
        <f t="shared" si="2"/>
        <v/>
      </c>
      <c r="D149" s="82"/>
    </row>
    <row r="150" spans="1:4" ht="12.75">
      <c r="A150" s="83"/>
      <c r="B150" s="83"/>
      <c r="C150" s="87" t="str">
        <f t="shared" si="2"/>
        <v/>
      </c>
      <c r="D150" s="82"/>
    </row>
    <row r="151" spans="1:4" ht="12.75">
      <c r="A151" s="83"/>
      <c r="B151" s="83"/>
      <c r="C151" s="87" t="str">
        <f t="shared" si="2"/>
        <v/>
      </c>
      <c r="D151" s="82"/>
    </row>
    <row r="152" spans="1:4" ht="12.75">
      <c r="A152" s="83"/>
      <c r="B152" s="83"/>
      <c r="C152" s="87" t="str">
        <f t="shared" si="2"/>
        <v/>
      </c>
      <c r="D152" s="82"/>
    </row>
    <row r="153" spans="1:4" ht="12.75">
      <c r="A153" s="83"/>
      <c r="B153" s="83"/>
      <c r="C153" s="87" t="str">
        <f t="shared" si="2"/>
        <v/>
      </c>
      <c r="D153" s="82"/>
    </row>
    <row r="154" spans="1:4" ht="12.75">
      <c r="A154" s="83"/>
      <c r="B154" s="83"/>
      <c r="C154" s="87" t="str">
        <f t="shared" si="2"/>
        <v/>
      </c>
      <c r="D154" s="82"/>
    </row>
    <row r="155" spans="1:4" ht="12.75">
      <c r="A155" s="83"/>
      <c r="B155" s="83"/>
      <c r="C155" s="87" t="str">
        <f t="shared" si="2"/>
        <v/>
      </c>
      <c r="D155" s="82"/>
    </row>
    <row r="156" spans="1:4" ht="12.75">
      <c r="A156" s="83"/>
      <c r="B156" s="83"/>
      <c r="C156" s="87" t="str">
        <f t="shared" si="2"/>
        <v/>
      </c>
      <c r="D156" s="82"/>
    </row>
    <row r="157" spans="1:4" ht="12.75">
      <c r="A157" s="83"/>
      <c r="B157" s="83"/>
      <c r="C157" s="87" t="str">
        <f t="shared" si="2"/>
        <v/>
      </c>
      <c r="D157" s="82"/>
    </row>
    <row r="158" spans="1:4" ht="12.75">
      <c r="A158" s="83"/>
      <c r="B158" s="83"/>
      <c r="C158" s="87" t="str">
        <f t="shared" si="2"/>
        <v/>
      </c>
      <c r="D158" s="82"/>
    </row>
    <row r="159" spans="1:4" ht="12.75">
      <c r="A159" s="83"/>
      <c r="B159" s="83"/>
      <c r="C159" s="87" t="str">
        <f t="shared" si="2"/>
        <v/>
      </c>
      <c r="D159" s="82"/>
    </row>
    <row r="160" spans="1:4" ht="12.75">
      <c r="A160" s="83"/>
      <c r="B160" s="83"/>
      <c r="C160" s="87" t="str">
        <f t="shared" si="2"/>
        <v/>
      </c>
      <c r="D160" s="82"/>
    </row>
    <row r="161" spans="1:4" ht="12.75">
      <c r="A161" s="83"/>
      <c r="B161" s="83"/>
      <c r="C161" s="87" t="str">
        <f t="shared" si="2"/>
        <v/>
      </c>
      <c r="D161" s="82"/>
    </row>
    <row r="162" spans="1:4" ht="12.75">
      <c r="A162" s="83"/>
      <c r="B162" s="83"/>
      <c r="C162" s="87" t="str">
        <f t="shared" si="2"/>
        <v/>
      </c>
      <c r="D162" s="82"/>
    </row>
    <row r="163" spans="1:4" ht="12.75">
      <c r="A163" s="83"/>
      <c r="B163" s="83"/>
      <c r="C163" s="87" t="str">
        <f t="shared" si="2"/>
        <v/>
      </c>
      <c r="D163" s="82"/>
    </row>
    <row r="164" spans="1:4" ht="12.75">
      <c r="A164" s="83"/>
      <c r="B164" s="83"/>
      <c r="C164" s="87" t="str">
        <f t="shared" si="2"/>
        <v/>
      </c>
      <c r="D164" s="82"/>
    </row>
    <row r="165" spans="1:4" ht="12.75">
      <c r="A165" s="83"/>
      <c r="B165" s="83"/>
      <c r="C165" s="87" t="str">
        <f t="shared" si="2"/>
        <v/>
      </c>
      <c r="D165" s="82"/>
    </row>
    <row r="166" spans="1:4" ht="12.75">
      <c r="A166" s="83"/>
      <c r="B166" s="83"/>
      <c r="C166" s="87" t="str">
        <f t="shared" si="2"/>
        <v/>
      </c>
      <c r="D166" s="82"/>
    </row>
    <row r="167" spans="1:4" ht="12.75">
      <c r="A167" s="83"/>
      <c r="B167" s="83"/>
      <c r="C167" s="87" t="str">
        <f t="shared" si="2"/>
        <v/>
      </c>
      <c r="D167" s="82"/>
    </row>
    <row r="168" spans="1:4" ht="12.75">
      <c r="A168" s="83"/>
      <c r="B168" s="83"/>
      <c r="C168" s="87" t="str">
        <f t="shared" si="2"/>
        <v/>
      </c>
      <c r="D168" s="82"/>
    </row>
    <row r="169" spans="1:4" ht="12.75">
      <c r="A169" s="83"/>
      <c r="B169" s="83"/>
      <c r="C169" s="87" t="str">
        <f t="shared" si="2"/>
        <v/>
      </c>
      <c r="D169" s="82"/>
    </row>
    <row r="170" spans="1:4" ht="12.75">
      <c r="A170" s="83"/>
      <c r="B170" s="83"/>
      <c r="C170" s="87" t="str">
        <f t="shared" si="2"/>
        <v/>
      </c>
      <c r="D170" s="82"/>
    </row>
    <row r="171" spans="1:4" ht="12.75">
      <c r="A171" s="83"/>
      <c r="B171" s="83"/>
      <c r="C171" s="87" t="str">
        <f t="shared" si="2"/>
        <v/>
      </c>
      <c r="D171" s="82"/>
    </row>
    <row r="172" spans="1:4" ht="12.75">
      <c r="A172" s="83"/>
      <c r="B172" s="83"/>
      <c r="C172" s="87" t="str">
        <f t="shared" si="2"/>
        <v/>
      </c>
      <c r="D172" s="82"/>
    </row>
    <row r="173" spans="1:4" ht="12.75">
      <c r="A173" s="83"/>
      <c r="B173" s="83"/>
      <c r="C173" s="87" t="str">
        <f t="shared" si="2"/>
        <v/>
      </c>
      <c r="D173" s="82"/>
    </row>
    <row r="174" spans="1:4" ht="12.75">
      <c r="A174" s="83"/>
      <c r="B174" s="83"/>
      <c r="C174" s="87" t="str">
        <f t="shared" si="2"/>
        <v/>
      </c>
      <c r="D174" s="82"/>
    </row>
    <row r="175" spans="1:4" ht="12.75">
      <c r="A175" s="83"/>
      <c r="B175" s="83"/>
      <c r="C175" s="87" t="str">
        <f t="shared" si="2"/>
        <v/>
      </c>
      <c r="D175" s="82"/>
    </row>
    <row r="176" spans="1:4" ht="12.75">
      <c r="A176" s="83"/>
      <c r="B176" s="83"/>
      <c r="C176" s="87" t="str">
        <f t="shared" si="2"/>
        <v/>
      </c>
      <c r="D176" s="82"/>
    </row>
    <row r="177" spans="1:4" ht="12.75">
      <c r="A177" s="83"/>
      <c r="B177" s="83"/>
      <c r="C177" s="87" t="str">
        <f t="shared" si="2"/>
        <v/>
      </c>
      <c r="D177" s="82"/>
    </row>
    <row r="178" spans="1:4" ht="12.75">
      <c r="A178" s="83"/>
      <c r="B178" s="83"/>
      <c r="C178" s="87" t="str">
        <f t="shared" si="2"/>
        <v/>
      </c>
      <c r="D178" s="82"/>
    </row>
    <row r="179" spans="1:4" ht="12.75">
      <c r="A179" s="83"/>
      <c r="B179" s="83"/>
      <c r="C179" s="87" t="str">
        <f t="shared" si="2"/>
        <v/>
      </c>
      <c r="D179" s="82"/>
    </row>
    <row r="180" spans="1:4" ht="12.75">
      <c r="A180" s="83"/>
      <c r="B180" s="83"/>
      <c r="C180" s="87" t="str">
        <f t="shared" si="2"/>
        <v/>
      </c>
      <c r="D180" s="82"/>
    </row>
    <row r="181" spans="1:4" ht="12.75">
      <c r="A181" s="83"/>
      <c r="B181" s="83"/>
      <c r="C181" s="87" t="str">
        <f t="shared" si="2"/>
        <v/>
      </c>
      <c r="D181" s="82"/>
    </row>
    <row r="182" spans="1:4" ht="12.75">
      <c r="A182" s="83"/>
      <c r="B182" s="83"/>
      <c r="C182" s="87" t="str">
        <f t="shared" si="2"/>
        <v/>
      </c>
      <c r="D182" s="82"/>
    </row>
    <row r="183" spans="1:4" ht="12.75">
      <c r="A183" s="83"/>
      <c r="B183" s="83"/>
      <c r="C183" s="87" t="str">
        <f t="shared" si="2"/>
        <v/>
      </c>
      <c r="D183" s="82"/>
    </row>
    <row r="184" spans="1:4" ht="12.75">
      <c r="A184" s="83"/>
      <c r="B184" s="83"/>
      <c r="C184" s="87" t="str">
        <f t="shared" si="2"/>
        <v/>
      </c>
      <c r="D184" s="82"/>
    </row>
    <row r="185" spans="1:4" ht="12.75">
      <c r="A185" s="83"/>
      <c r="B185" s="83"/>
      <c r="C185" s="87" t="str">
        <f t="shared" si="2"/>
        <v/>
      </c>
      <c r="D185" s="82"/>
    </row>
    <row r="186" spans="1:4" ht="12.75">
      <c r="A186" s="83"/>
      <c r="B186" s="83"/>
      <c r="C186" s="87" t="str">
        <f t="shared" si="2"/>
        <v/>
      </c>
      <c r="D186" s="82"/>
    </row>
    <row r="187" spans="1:4" ht="12.75">
      <c r="A187" s="83"/>
      <c r="B187" s="83"/>
      <c r="C187" s="87" t="str">
        <f t="shared" si="2"/>
        <v/>
      </c>
      <c r="D187" s="82"/>
    </row>
    <row r="188" spans="1:4" ht="12.75">
      <c r="A188" s="83"/>
      <c r="B188" s="83"/>
      <c r="C188" s="87" t="str">
        <f t="shared" si="2"/>
        <v/>
      </c>
      <c r="D188" s="82"/>
    </row>
    <row r="189" spans="1:4" ht="12.75">
      <c r="A189" s="83"/>
      <c r="B189" s="83"/>
      <c r="C189" s="87" t="str">
        <f t="shared" si="2"/>
        <v/>
      </c>
      <c r="D189" s="82"/>
    </row>
    <row r="190" spans="1:4" ht="12.75">
      <c r="A190" s="83"/>
      <c r="B190" s="83"/>
      <c r="C190" s="87" t="str">
        <f t="shared" si="2"/>
        <v/>
      </c>
      <c r="D190" s="82"/>
    </row>
    <row r="191" spans="1:4" ht="12.75">
      <c r="A191" s="83"/>
      <c r="B191" s="83"/>
      <c r="C191" s="87" t="str">
        <f t="shared" si="2"/>
        <v/>
      </c>
      <c r="D191" s="82"/>
    </row>
    <row r="192" spans="1:4" ht="12.75">
      <c r="A192" s="83"/>
      <c r="B192" s="83"/>
      <c r="C192" s="87" t="str">
        <f t="shared" si="2"/>
        <v/>
      </c>
      <c r="D192" s="82"/>
    </row>
    <row r="193" spans="1:4" ht="12.75">
      <c r="A193" s="83"/>
      <c r="B193" s="83"/>
      <c r="C193" s="87" t="str">
        <f t="shared" si="2"/>
        <v/>
      </c>
      <c r="D193" s="82"/>
    </row>
    <row r="194" spans="1:4" ht="12.75">
      <c r="A194" s="83"/>
      <c r="B194" s="83"/>
      <c r="C194" s="87" t="str">
        <f t="shared" si="2"/>
        <v/>
      </c>
      <c r="D194" s="82"/>
    </row>
    <row r="195" spans="1:4" ht="12.75">
      <c r="A195" s="83"/>
      <c r="B195" s="83"/>
      <c r="C195" s="87" t="str">
        <f t="shared" si="2"/>
        <v/>
      </c>
      <c r="D195" s="82"/>
    </row>
    <row r="196" spans="1:4" ht="12.75">
      <c r="A196" s="83"/>
      <c r="B196" s="83"/>
      <c r="C196" s="87" t="str">
        <f t="shared" si="2"/>
        <v/>
      </c>
      <c r="D196" s="82"/>
    </row>
    <row r="197" spans="1:4" ht="12.75">
      <c r="A197" s="83"/>
      <c r="B197" s="83"/>
      <c r="C197" s="87" t="str">
        <f t="shared" ref="C197:C260" si="3">IF(A197="","",B197+B197*$B$1)</f>
        <v/>
      </c>
      <c r="D197" s="82"/>
    </row>
    <row r="198" spans="1:4" ht="12.75">
      <c r="A198" s="83"/>
      <c r="B198" s="83"/>
      <c r="C198" s="87" t="str">
        <f t="shared" si="3"/>
        <v/>
      </c>
      <c r="D198" s="82"/>
    </row>
    <row r="199" spans="1:4" ht="12.75">
      <c r="A199" s="83"/>
      <c r="B199" s="83"/>
      <c r="C199" s="87" t="str">
        <f t="shared" si="3"/>
        <v/>
      </c>
      <c r="D199" s="82"/>
    </row>
    <row r="200" spans="1:4" ht="12.75">
      <c r="A200" s="83"/>
      <c r="B200" s="83"/>
      <c r="C200" s="87" t="str">
        <f t="shared" si="3"/>
        <v/>
      </c>
      <c r="D200" s="82"/>
    </row>
    <row r="201" spans="1:4" ht="12.75">
      <c r="A201" s="83"/>
      <c r="B201" s="83"/>
      <c r="C201" s="87" t="str">
        <f t="shared" si="3"/>
        <v/>
      </c>
      <c r="D201" s="82"/>
    </row>
    <row r="202" spans="1:4" ht="12.75">
      <c r="A202" s="83"/>
      <c r="B202" s="83"/>
      <c r="C202" s="87" t="str">
        <f t="shared" si="3"/>
        <v/>
      </c>
      <c r="D202" s="82"/>
    </row>
    <row r="203" spans="1:4" ht="12.75">
      <c r="A203" s="83"/>
      <c r="B203" s="83"/>
      <c r="C203" s="87" t="str">
        <f t="shared" si="3"/>
        <v/>
      </c>
      <c r="D203" s="82"/>
    </row>
    <row r="204" spans="1:4" ht="12.75">
      <c r="A204" s="83"/>
      <c r="B204" s="83"/>
      <c r="C204" s="87" t="str">
        <f t="shared" si="3"/>
        <v/>
      </c>
      <c r="D204" s="82"/>
    </row>
    <row r="205" spans="1:4" ht="12.75">
      <c r="A205" s="83"/>
      <c r="B205" s="83"/>
      <c r="C205" s="87" t="str">
        <f t="shared" si="3"/>
        <v/>
      </c>
      <c r="D205" s="82"/>
    </row>
    <row r="206" spans="1:4" ht="12.75">
      <c r="A206" s="83"/>
      <c r="B206" s="83"/>
      <c r="C206" s="87" t="str">
        <f t="shared" si="3"/>
        <v/>
      </c>
      <c r="D206" s="82"/>
    </row>
    <row r="207" spans="1:4" ht="12.75">
      <c r="A207" s="83"/>
      <c r="B207" s="83"/>
      <c r="C207" s="87" t="str">
        <f t="shared" si="3"/>
        <v/>
      </c>
      <c r="D207" s="82"/>
    </row>
    <row r="208" spans="1:4" ht="12.75">
      <c r="A208" s="83"/>
      <c r="B208" s="83"/>
      <c r="C208" s="87" t="str">
        <f t="shared" si="3"/>
        <v/>
      </c>
      <c r="D208" s="82"/>
    </row>
    <row r="209" spans="1:4" ht="12.75">
      <c r="A209" s="83"/>
      <c r="B209" s="83"/>
      <c r="C209" s="87" t="str">
        <f t="shared" si="3"/>
        <v/>
      </c>
      <c r="D209" s="82"/>
    </row>
    <row r="210" spans="1:4" ht="12.75">
      <c r="A210" s="83"/>
      <c r="B210" s="83"/>
      <c r="C210" s="87" t="str">
        <f t="shared" si="3"/>
        <v/>
      </c>
      <c r="D210" s="82"/>
    </row>
    <row r="211" spans="1:4" ht="12.75">
      <c r="A211" s="83"/>
      <c r="B211" s="83"/>
      <c r="C211" s="87" t="str">
        <f t="shared" si="3"/>
        <v/>
      </c>
      <c r="D211" s="82"/>
    </row>
    <row r="212" spans="1:4" ht="12.75">
      <c r="A212" s="83"/>
      <c r="B212" s="83"/>
      <c r="C212" s="87" t="str">
        <f t="shared" si="3"/>
        <v/>
      </c>
      <c r="D212" s="82"/>
    </row>
    <row r="213" spans="1:4" ht="12.75">
      <c r="A213" s="83"/>
      <c r="B213" s="83"/>
      <c r="C213" s="87" t="str">
        <f t="shared" si="3"/>
        <v/>
      </c>
      <c r="D213" s="82"/>
    </row>
    <row r="214" spans="1:4" ht="12.75">
      <c r="A214" s="83"/>
      <c r="B214" s="83"/>
      <c r="C214" s="87" t="str">
        <f t="shared" si="3"/>
        <v/>
      </c>
      <c r="D214" s="82"/>
    </row>
    <row r="215" spans="1:4" ht="12.75">
      <c r="A215" s="83"/>
      <c r="B215" s="83"/>
      <c r="C215" s="87" t="str">
        <f t="shared" si="3"/>
        <v/>
      </c>
      <c r="D215" s="82"/>
    </row>
    <row r="216" spans="1:4" ht="12.75">
      <c r="A216" s="83"/>
      <c r="B216" s="83"/>
      <c r="C216" s="87" t="str">
        <f t="shared" si="3"/>
        <v/>
      </c>
      <c r="D216" s="82"/>
    </row>
    <row r="217" spans="1:4" ht="12.75">
      <c r="A217" s="83"/>
      <c r="B217" s="83"/>
      <c r="C217" s="87" t="str">
        <f t="shared" si="3"/>
        <v/>
      </c>
      <c r="D217" s="82"/>
    </row>
    <row r="218" spans="1:4" ht="12.75">
      <c r="A218" s="83"/>
      <c r="B218" s="83"/>
      <c r="C218" s="87" t="str">
        <f t="shared" si="3"/>
        <v/>
      </c>
      <c r="D218" s="82"/>
    </row>
    <row r="219" spans="1:4" ht="12.75">
      <c r="A219" s="83"/>
      <c r="B219" s="83"/>
      <c r="C219" s="87" t="str">
        <f t="shared" si="3"/>
        <v/>
      </c>
      <c r="D219" s="82"/>
    </row>
    <row r="220" spans="1:4" ht="12.75">
      <c r="A220" s="83"/>
      <c r="B220" s="83"/>
      <c r="C220" s="87" t="str">
        <f t="shared" si="3"/>
        <v/>
      </c>
      <c r="D220" s="82"/>
    </row>
    <row r="221" spans="1:4" ht="12.75">
      <c r="A221" s="83"/>
      <c r="B221" s="83"/>
      <c r="C221" s="87" t="str">
        <f t="shared" si="3"/>
        <v/>
      </c>
      <c r="D221" s="82"/>
    </row>
    <row r="222" spans="1:4" ht="12.75">
      <c r="A222" s="83"/>
      <c r="B222" s="83"/>
      <c r="C222" s="87" t="str">
        <f t="shared" si="3"/>
        <v/>
      </c>
      <c r="D222" s="82"/>
    </row>
    <row r="223" spans="1:4" ht="12.75">
      <c r="A223" s="83"/>
      <c r="B223" s="83"/>
      <c r="C223" s="87" t="str">
        <f t="shared" si="3"/>
        <v/>
      </c>
      <c r="D223" s="82"/>
    </row>
    <row r="224" spans="1:4" ht="12.75">
      <c r="A224" s="83"/>
      <c r="B224" s="83"/>
      <c r="C224" s="87" t="str">
        <f t="shared" si="3"/>
        <v/>
      </c>
      <c r="D224" s="82"/>
    </row>
    <row r="225" spans="1:4" ht="12.75">
      <c r="A225" s="83"/>
      <c r="B225" s="83"/>
      <c r="C225" s="87" t="str">
        <f t="shared" si="3"/>
        <v/>
      </c>
      <c r="D225" s="82"/>
    </row>
    <row r="226" spans="1:4" ht="12.75">
      <c r="A226" s="83"/>
      <c r="B226" s="83"/>
      <c r="C226" s="87" t="str">
        <f t="shared" si="3"/>
        <v/>
      </c>
      <c r="D226" s="82"/>
    </row>
    <row r="227" spans="1:4" ht="12.75">
      <c r="A227" s="83"/>
      <c r="B227" s="83"/>
      <c r="C227" s="87" t="str">
        <f t="shared" si="3"/>
        <v/>
      </c>
      <c r="D227" s="82"/>
    </row>
    <row r="228" spans="1:4" ht="12.75">
      <c r="A228" s="83"/>
      <c r="B228" s="83"/>
      <c r="C228" s="87" t="str">
        <f t="shared" si="3"/>
        <v/>
      </c>
      <c r="D228" s="82"/>
    </row>
    <row r="229" spans="1:4" ht="12.75">
      <c r="A229" s="83"/>
      <c r="B229" s="83"/>
      <c r="C229" s="87" t="str">
        <f t="shared" si="3"/>
        <v/>
      </c>
      <c r="D229" s="82"/>
    </row>
    <row r="230" spans="1:4" ht="12.75">
      <c r="A230" s="83"/>
      <c r="B230" s="83"/>
      <c r="C230" s="87" t="str">
        <f t="shared" si="3"/>
        <v/>
      </c>
      <c r="D230" s="82"/>
    </row>
    <row r="231" spans="1:4" ht="12.75">
      <c r="A231" s="83"/>
      <c r="B231" s="83"/>
      <c r="C231" s="87" t="str">
        <f t="shared" si="3"/>
        <v/>
      </c>
      <c r="D231" s="82"/>
    </row>
    <row r="232" spans="1:4" ht="12.75">
      <c r="A232" s="83"/>
      <c r="B232" s="83"/>
      <c r="C232" s="87" t="str">
        <f t="shared" si="3"/>
        <v/>
      </c>
      <c r="D232" s="82"/>
    </row>
    <row r="233" spans="1:4" ht="12.75">
      <c r="A233" s="83"/>
      <c r="B233" s="83"/>
      <c r="C233" s="87" t="str">
        <f t="shared" si="3"/>
        <v/>
      </c>
      <c r="D233" s="82"/>
    </row>
    <row r="234" spans="1:4" ht="12.75">
      <c r="A234" s="83"/>
      <c r="B234" s="83"/>
      <c r="C234" s="87" t="str">
        <f t="shared" si="3"/>
        <v/>
      </c>
      <c r="D234" s="82"/>
    </row>
    <row r="235" spans="1:4" ht="12.75">
      <c r="A235" s="83"/>
      <c r="B235" s="83"/>
      <c r="C235" s="87" t="str">
        <f t="shared" si="3"/>
        <v/>
      </c>
      <c r="D235" s="82"/>
    </row>
    <row r="236" spans="1:4" ht="12.75">
      <c r="A236" s="83"/>
      <c r="B236" s="83"/>
      <c r="C236" s="87" t="str">
        <f t="shared" si="3"/>
        <v/>
      </c>
      <c r="D236" s="82"/>
    </row>
    <row r="237" spans="1:4" ht="12.75">
      <c r="A237" s="83"/>
      <c r="B237" s="83"/>
      <c r="C237" s="87" t="str">
        <f t="shared" si="3"/>
        <v/>
      </c>
      <c r="D237" s="82"/>
    </row>
    <row r="238" spans="1:4" ht="12.75">
      <c r="A238" s="83"/>
      <c r="B238" s="83"/>
      <c r="C238" s="87" t="str">
        <f t="shared" si="3"/>
        <v/>
      </c>
      <c r="D238" s="82"/>
    </row>
    <row r="239" spans="1:4" ht="12.75">
      <c r="A239" s="83"/>
      <c r="B239" s="83"/>
      <c r="C239" s="87" t="str">
        <f t="shared" si="3"/>
        <v/>
      </c>
      <c r="D239" s="82"/>
    </row>
    <row r="240" spans="1:4" ht="12.75">
      <c r="A240" s="83"/>
      <c r="B240" s="83"/>
      <c r="C240" s="87" t="str">
        <f t="shared" si="3"/>
        <v/>
      </c>
      <c r="D240" s="82"/>
    </row>
    <row r="241" spans="1:4" ht="12.75">
      <c r="A241" s="83"/>
      <c r="B241" s="83"/>
      <c r="C241" s="87" t="str">
        <f t="shared" si="3"/>
        <v/>
      </c>
      <c r="D241" s="82"/>
    </row>
    <row r="242" spans="1:4" ht="12.75">
      <c r="A242" s="83"/>
      <c r="B242" s="83"/>
      <c r="C242" s="87" t="str">
        <f t="shared" si="3"/>
        <v/>
      </c>
      <c r="D242" s="82"/>
    </row>
    <row r="243" spans="1:4" ht="12.75">
      <c r="A243" s="83"/>
      <c r="B243" s="83"/>
      <c r="C243" s="87" t="str">
        <f t="shared" si="3"/>
        <v/>
      </c>
      <c r="D243" s="82"/>
    </row>
    <row r="244" spans="1:4" ht="12.75">
      <c r="A244" s="83"/>
      <c r="B244" s="83"/>
      <c r="C244" s="87" t="str">
        <f t="shared" si="3"/>
        <v/>
      </c>
      <c r="D244" s="82"/>
    </row>
    <row r="245" spans="1:4" ht="12.75">
      <c r="A245" s="83"/>
      <c r="B245" s="83"/>
      <c r="C245" s="87" t="str">
        <f t="shared" si="3"/>
        <v/>
      </c>
      <c r="D245" s="82"/>
    </row>
    <row r="246" spans="1:4" ht="12.75">
      <c r="A246" s="83"/>
      <c r="B246" s="83"/>
      <c r="C246" s="87" t="str">
        <f t="shared" si="3"/>
        <v/>
      </c>
      <c r="D246" s="82"/>
    </row>
    <row r="247" spans="1:4" ht="12.75">
      <c r="A247" s="83"/>
      <c r="B247" s="83"/>
      <c r="C247" s="87" t="str">
        <f t="shared" si="3"/>
        <v/>
      </c>
      <c r="D247" s="82"/>
    </row>
    <row r="248" spans="1:4" ht="12.75">
      <c r="A248" s="83"/>
      <c r="B248" s="83"/>
      <c r="C248" s="87" t="str">
        <f t="shared" si="3"/>
        <v/>
      </c>
      <c r="D248" s="82"/>
    </row>
    <row r="249" spans="1:4" ht="12.75">
      <c r="A249" s="83"/>
      <c r="B249" s="83"/>
      <c r="C249" s="87" t="str">
        <f t="shared" si="3"/>
        <v/>
      </c>
      <c r="D249" s="82"/>
    </row>
    <row r="250" spans="1:4" ht="12.75">
      <c r="A250" s="83"/>
      <c r="B250" s="83"/>
      <c r="C250" s="87" t="str">
        <f t="shared" si="3"/>
        <v/>
      </c>
      <c r="D250" s="82"/>
    </row>
    <row r="251" spans="1:4" ht="12.75">
      <c r="A251" s="83"/>
      <c r="B251" s="83"/>
      <c r="C251" s="87" t="str">
        <f t="shared" si="3"/>
        <v/>
      </c>
      <c r="D251" s="82"/>
    </row>
    <row r="252" spans="1:4" ht="12.75">
      <c r="A252" s="83"/>
      <c r="B252" s="83"/>
      <c r="C252" s="87" t="str">
        <f t="shared" si="3"/>
        <v/>
      </c>
      <c r="D252" s="82"/>
    </row>
    <row r="253" spans="1:4" ht="12.75">
      <c r="A253" s="83"/>
      <c r="B253" s="83"/>
      <c r="C253" s="87" t="str">
        <f t="shared" si="3"/>
        <v/>
      </c>
      <c r="D253" s="82"/>
    </row>
    <row r="254" spans="1:4" ht="12.75">
      <c r="A254" s="83"/>
      <c r="B254" s="83"/>
      <c r="C254" s="87" t="str">
        <f t="shared" si="3"/>
        <v/>
      </c>
      <c r="D254" s="82"/>
    </row>
    <row r="255" spans="1:4" ht="12.75">
      <c r="A255" s="83"/>
      <c r="B255" s="83"/>
      <c r="C255" s="87" t="str">
        <f t="shared" si="3"/>
        <v/>
      </c>
      <c r="D255" s="82"/>
    </row>
    <row r="256" spans="1:4" ht="12.75">
      <c r="A256" s="83"/>
      <c r="B256" s="83"/>
      <c r="C256" s="87" t="str">
        <f t="shared" si="3"/>
        <v/>
      </c>
      <c r="D256" s="82"/>
    </row>
    <row r="257" spans="1:4" ht="12.75">
      <c r="A257" s="83"/>
      <c r="B257" s="83"/>
      <c r="C257" s="87" t="str">
        <f t="shared" si="3"/>
        <v/>
      </c>
      <c r="D257" s="82"/>
    </row>
    <row r="258" spans="1:4" ht="12.75">
      <c r="A258" s="83"/>
      <c r="B258" s="83"/>
      <c r="C258" s="87" t="str">
        <f t="shared" si="3"/>
        <v/>
      </c>
      <c r="D258" s="82"/>
    </row>
    <row r="259" spans="1:4" ht="12.75">
      <c r="A259" s="83"/>
      <c r="B259" s="83"/>
      <c r="C259" s="87" t="str">
        <f t="shared" si="3"/>
        <v/>
      </c>
      <c r="D259" s="82"/>
    </row>
    <row r="260" spans="1:4" ht="12.75">
      <c r="A260" s="83"/>
      <c r="B260" s="83"/>
      <c r="C260" s="87" t="str">
        <f t="shared" si="3"/>
        <v/>
      </c>
      <c r="D260" s="82"/>
    </row>
    <row r="261" spans="1:4" ht="12.75">
      <c r="A261" s="83"/>
      <c r="B261" s="83"/>
      <c r="C261" s="87" t="str">
        <f t="shared" ref="C261:C324" si="4">IF(A261="","",B261+B261*$B$1)</f>
        <v/>
      </c>
      <c r="D261" s="82"/>
    </row>
    <row r="262" spans="1:4" ht="12.75">
      <c r="A262" s="83"/>
      <c r="B262" s="83"/>
      <c r="C262" s="87" t="str">
        <f t="shared" si="4"/>
        <v/>
      </c>
      <c r="D262" s="82"/>
    </row>
    <row r="263" spans="1:4" ht="12.75">
      <c r="A263" s="83"/>
      <c r="B263" s="83"/>
      <c r="C263" s="87" t="str">
        <f t="shared" si="4"/>
        <v/>
      </c>
      <c r="D263" s="82"/>
    </row>
    <row r="264" spans="1:4" ht="12.75">
      <c r="A264" s="83"/>
      <c r="B264" s="83"/>
      <c r="C264" s="87" t="str">
        <f t="shared" si="4"/>
        <v/>
      </c>
      <c r="D264" s="82"/>
    </row>
    <row r="265" spans="1:4" ht="12.75">
      <c r="A265" s="83"/>
      <c r="B265" s="83"/>
      <c r="C265" s="87" t="str">
        <f t="shared" si="4"/>
        <v/>
      </c>
      <c r="D265" s="82"/>
    </row>
    <row r="266" spans="1:4" ht="12.75">
      <c r="A266" s="83"/>
      <c r="B266" s="83"/>
      <c r="C266" s="87" t="str">
        <f t="shared" si="4"/>
        <v/>
      </c>
      <c r="D266" s="82"/>
    </row>
    <row r="267" spans="1:4" ht="12.75">
      <c r="A267" s="83"/>
      <c r="B267" s="83"/>
      <c r="C267" s="87" t="str">
        <f t="shared" si="4"/>
        <v/>
      </c>
      <c r="D267" s="82"/>
    </row>
    <row r="268" spans="1:4" ht="12.75">
      <c r="A268" s="83"/>
      <c r="B268" s="83"/>
      <c r="C268" s="87" t="str">
        <f t="shared" si="4"/>
        <v/>
      </c>
      <c r="D268" s="82"/>
    </row>
    <row r="269" spans="1:4" ht="12.75">
      <c r="A269" s="83"/>
      <c r="B269" s="83"/>
      <c r="C269" s="87" t="str">
        <f t="shared" si="4"/>
        <v/>
      </c>
      <c r="D269" s="82"/>
    </row>
    <row r="270" spans="1:4" ht="12.75">
      <c r="A270" s="83"/>
      <c r="B270" s="83"/>
      <c r="C270" s="87" t="str">
        <f t="shared" si="4"/>
        <v/>
      </c>
      <c r="D270" s="82"/>
    </row>
    <row r="271" spans="1:4" ht="12.75">
      <c r="A271" s="83"/>
      <c r="B271" s="83"/>
      <c r="C271" s="87" t="str">
        <f t="shared" si="4"/>
        <v/>
      </c>
      <c r="D271" s="82"/>
    </row>
    <row r="272" spans="1:4" ht="12.75">
      <c r="A272" s="83"/>
      <c r="B272" s="83"/>
      <c r="C272" s="87" t="str">
        <f t="shared" si="4"/>
        <v/>
      </c>
      <c r="D272" s="82"/>
    </row>
    <row r="273" spans="1:4" ht="12.75">
      <c r="A273" s="83"/>
      <c r="B273" s="83"/>
      <c r="C273" s="87" t="str">
        <f t="shared" si="4"/>
        <v/>
      </c>
      <c r="D273" s="82"/>
    </row>
    <row r="274" spans="1:4" ht="12.75">
      <c r="A274" s="83"/>
      <c r="B274" s="83"/>
      <c r="C274" s="87" t="str">
        <f t="shared" si="4"/>
        <v/>
      </c>
      <c r="D274" s="82"/>
    </row>
    <row r="275" spans="1:4" ht="12.75">
      <c r="A275" s="83"/>
      <c r="B275" s="83"/>
      <c r="C275" s="87" t="str">
        <f t="shared" si="4"/>
        <v/>
      </c>
      <c r="D275" s="82"/>
    </row>
    <row r="276" spans="1:4" ht="12.75">
      <c r="A276" s="83"/>
      <c r="B276" s="83"/>
      <c r="C276" s="87" t="str">
        <f t="shared" si="4"/>
        <v/>
      </c>
      <c r="D276" s="82"/>
    </row>
    <row r="277" spans="1:4" ht="12.75">
      <c r="A277" s="83"/>
      <c r="B277" s="83"/>
      <c r="C277" s="87" t="str">
        <f t="shared" si="4"/>
        <v/>
      </c>
      <c r="D277" s="82"/>
    </row>
    <row r="278" spans="1:4" ht="12.75">
      <c r="A278" s="83"/>
      <c r="B278" s="83"/>
      <c r="C278" s="87" t="str">
        <f t="shared" si="4"/>
        <v/>
      </c>
      <c r="D278" s="82"/>
    </row>
    <row r="279" spans="1:4" ht="12.75">
      <c r="A279" s="83"/>
      <c r="B279" s="83"/>
      <c r="C279" s="87" t="str">
        <f t="shared" si="4"/>
        <v/>
      </c>
      <c r="D279" s="82"/>
    </row>
    <row r="280" spans="1:4" ht="12.75">
      <c r="A280" s="83"/>
      <c r="B280" s="83"/>
      <c r="C280" s="87" t="str">
        <f t="shared" si="4"/>
        <v/>
      </c>
      <c r="D280" s="82"/>
    </row>
    <row r="281" spans="1:4" ht="12.75">
      <c r="A281" s="83"/>
      <c r="B281" s="83"/>
      <c r="C281" s="87" t="str">
        <f t="shared" si="4"/>
        <v/>
      </c>
      <c r="D281" s="82"/>
    </row>
    <row r="282" spans="1:4" ht="12.75">
      <c r="A282" s="83"/>
      <c r="B282" s="83"/>
      <c r="C282" s="87" t="str">
        <f t="shared" si="4"/>
        <v/>
      </c>
      <c r="D282" s="82"/>
    </row>
    <row r="283" spans="1:4" ht="12.75">
      <c r="A283" s="83"/>
      <c r="B283" s="83"/>
      <c r="C283" s="87" t="str">
        <f t="shared" si="4"/>
        <v/>
      </c>
      <c r="D283" s="82"/>
    </row>
    <row r="284" spans="1:4" ht="12.75">
      <c r="A284" s="83"/>
      <c r="B284" s="83"/>
      <c r="C284" s="87" t="str">
        <f t="shared" si="4"/>
        <v/>
      </c>
      <c r="D284" s="82"/>
    </row>
    <row r="285" spans="1:4" ht="12.75">
      <c r="A285" s="83"/>
      <c r="B285" s="83"/>
      <c r="C285" s="87" t="str">
        <f t="shared" si="4"/>
        <v/>
      </c>
      <c r="D285" s="82"/>
    </row>
    <row r="286" spans="1:4" ht="12.75">
      <c r="A286" s="83"/>
      <c r="B286" s="83"/>
      <c r="C286" s="87" t="str">
        <f t="shared" si="4"/>
        <v/>
      </c>
      <c r="D286" s="82"/>
    </row>
    <row r="287" spans="1:4" ht="12.75">
      <c r="A287" s="83"/>
      <c r="B287" s="83"/>
      <c r="C287" s="87" t="str">
        <f t="shared" si="4"/>
        <v/>
      </c>
      <c r="D287" s="82"/>
    </row>
    <row r="288" spans="1:4" ht="12.75">
      <c r="A288" s="83"/>
      <c r="B288" s="83"/>
      <c r="C288" s="87" t="str">
        <f t="shared" si="4"/>
        <v/>
      </c>
      <c r="D288" s="82"/>
    </row>
    <row r="289" spans="1:4" ht="12.75">
      <c r="A289" s="83"/>
      <c r="B289" s="83"/>
      <c r="C289" s="87" t="str">
        <f t="shared" si="4"/>
        <v/>
      </c>
      <c r="D289" s="82"/>
    </row>
    <row r="290" spans="1:4" ht="12.75">
      <c r="A290" s="83"/>
      <c r="B290" s="83"/>
      <c r="C290" s="87" t="str">
        <f t="shared" si="4"/>
        <v/>
      </c>
      <c r="D290" s="82"/>
    </row>
    <row r="291" spans="1:4" ht="12.75">
      <c r="A291" s="83"/>
      <c r="B291" s="83"/>
      <c r="C291" s="87" t="str">
        <f t="shared" si="4"/>
        <v/>
      </c>
      <c r="D291" s="82"/>
    </row>
    <row r="292" spans="1:4" ht="12.75">
      <c r="A292" s="83"/>
      <c r="B292" s="83"/>
      <c r="C292" s="87" t="str">
        <f t="shared" si="4"/>
        <v/>
      </c>
      <c r="D292" s="82"/>
    </row>
    <row r="293" spans="1:4" ht="12.75">
      <c r="A293" s="83"/>
      <c r="B293" s="83"/>
      <c r="C293" s="87" t="str">
        <f t="shared" si="4"/>
        <v/>
      </c>
      <c r="D293" s="82"/>
    </row>
    <row r="294" spans="1:4" ht="12.75">
      <c r="A294" s="83"/>
      <c r="B294" s="83"/>
      <c r="C294" s="87" t="str">
        <f t="shared" si="4"/>
        <v/>
      </c>
      <c r="D294" s="82"/>
    </row>
    <row r="295" spans="1:4" ht="12.75">
      <c r="A295" s="83"/>
      <c r="B295" s="83"/>
      <c r="C295" s="87" t="str">
        <f t="shared" si="4"/>
        <v/>
      </c>
      <c r="D295" s="82"/>
    </row>
    <row r="296" spans="1:4" ht="12.75">
      <c r="A296" s="83"/>
      <c r="B296" s="83"/>
      <c r="C296" s="87" t="str">
        <f t="shared" si="4"/>
        <v/>
      </c>
      <c r="D296" s="82"/>
    </row>
    <row r="297" spans="1:4" ht="12.75">
      <c r="A297" s="83"/>
      <c r="B297" s="83"/>
      <c r="C297" s="87" t="str">
        <f t="shared" si="4"/>
        <v/>
      </c>
      <c r="D297" s="82"/>
    </row>
    <row r="298" spans="1:4" ht="12.75">
      <c r="A298" s="83"/>
      <c r="B298" s="83"/>
      <c r="C298" s="87" t="str">
        <f t="shared" si="4"/>
        <v/>
      </c>
      <c r="D298" s="82"/>
    </row>
    <row r="299" spans="1:4" ht="12.75">
      <c r="A299" s="83"/>
      <c r="B299" s="83"/>
      <c r="C299" s="87" t="str">
        <f t="shared" si="4"/>
        <v/>
      </c>
      <c r="D299" s="82"/>
    </row>
    <row r="300" spans="1:4" ht="12.75">
      <c r="A300" s="83"/>
      <c r="B300" s="83"/>
      <c r="C300" s="87" t="str">
        <f t="shared" si="4"/>
        <v/>
      </c>
      <c r="D300" s="82"/>
    </row>
    <row r="301" spans="1:4" ht="12.75">
      <c r="A301" s="83"/>
      <c r="B301" s="83"/>
      <c r="C301" s="87" t="str">
        <f t="shared" si="4"/>
        <v/>
      </c>
      <c r="D301" s="82"/>
    </row>
    <row r="302" spans="1:4" ht="12.75">
      <c r="A302" s="83"/>
      <c r="B302" s="83"/>
      <c r="C302" s="87" t="str">
        <f t="shared" si="4"/>
        <v/>
      </c>
      <c r="D302" s="82"/>
    </row>
    <row r="303" spans="1:4" ht="12.75">
      <c r="A303" s="83"/>
      <c r="B303" s="83"/>
      <c r="C303" s="87" t="str">
        <f t="shared" si="4"/>
        <v/>
      </c>
      <c r="D303" s="82"/>
    </row>
    <row r="304" spans="1:4" ht="12.75">
      <c r="A304" s="83"/>
      <c r="B304" s="83"/>
      <c r="C304" s="87" t="str">
        <f t="shared" si="4"/>
        <v/>
      </c>
      <c r="D304" s="82"/>
    </row>
    <row r="305" spans="1:4" ht="12.75">
      <c r="A305" s="83"/>
      <c r="B305" s="83"/>
      <c r="C305" s="87" t="str">
        <f t="shared" si="4"/>
        <v/>
      </c>
      <c r="D305" s="82"/>
    </row>
    <row r="306" spans="1:4" ht="12.75">
      <c r="A306" s="83"/>
      <c r="B306" s="83"/>
      <c r="C306" s="87" t="str">
        <f t="shared" si="4"/>
        <v/>
      </c>
      <c r="D306" s="82"/>
    </row>
    <row r="307" spans="1:4" ht="12.75">
      <c r="A307" s="83"/>
      <c r="B307" s="83"/>
      <c r="C307" s="87" t="str">
        <f t="shared" si="4"/>
        <v/>
      </c>
      <c r="D307" s="82"/>
    </row>
    <row r="308" spans="1:4" ht="12.75">
      <c r="A308" s="83"/>
      <c r="B308" s="83"/>
      <c r="C308" s="87" t="str">
        <f t="shared" si="4"/>
        <v/>
      </c>
      <c r="D308" s="82"/>
    </row>
    <row r="309" spans="1:4" ht="12.75">
      <c r="A309" s="83"/>
      <c r="B309" s="83"/>
      <c r="C309" s="87" t="str">
        <f t="shared" si="4"/>
        <v/>
      </c>
      <c r="D309" s="82"/>
    </row>
    <row r="310" spans="1:4" ht="12.75">
      <c r="A310" s="83"/>
      <c r="B310" s="83"/>
      <c r="C310" s="87" t="str">
        <f t="shared" si="4"/>
        <v/>
      </c>
      <c r="D310" s="82"/>
    </row>
    <row r="311" spans="1:4" ht="12.75">
      <c r="A311" s="83"/>
      <c r="B311" s="83"/>
      <c r="C311" s="87" t="str">
        <f t="shared" si="4"/>
        <v/>
      </c>
      <c r="D311" s="82"/>
    </row>
    <row r="312" spans="1:4" ht="12.75">
      <c r="A312" s="83"/>
      <c r="B312" s="83"/>
      <c r="C312" s="87" t="str">
        <f t="shared" si="4"/>
        <v/>
      </c>
      <c r="D312" s="82"/>
    </row>
    <row r="313" spans="1:4" ht="12.75">
      <c r="A313" s="83"/>
      <c r="B313" s="83"/>
      <c r="C313" s="87" t="str">
        <f t="shared" si="4"/>
        <v/>
      </c>
      <c r="D313" s="82"/>
    </row>
    <row r="314" spans="1:4" ht="12.75">
      <c r="A314" s="83"/>
      <c r="B314" s="83"/>
      <c r="C314" s="87" t="str">
        <f t="shared" si="4"/>
        <v/>
      </c>
      <c r="D314" s="82"/>
    </row>
    <row r="315" spans="1:4" ht="12.75">
      <c r="A315" s="83"/>
      <c r="B315" s="83"/>
      <c r="C315" s="87" t="str">
        <f t="shared" si="4"/>
        <v/>
      </c>
      <c r="D315" s="82"/>
    </row>
    <row r="316" spans="1:4" ht="12.75">
      <c r="A316" s="83"/>
      <c r="B316" s="83"/>
      <c r="C316" s="87" t="str">
        <f t="shared" si="4"/>
        <v/>
      </c>
      <c r="D316" s="82"/>
    </row>
    <row r="317" spans="1:4" ht="12.75">
      <c r="A317" s="83"/>
      <c r="B317" s="83"/>
      <c r="C317" s="87" t="str">
        <f t="shared" si="4"/>
        <v/>
      </c>
      <c r="D317" s="82"/>
    </row>
    <row r="318" spans="1:4" ht="12.75">
      <c r="A318" s="83"/>
      <c r="B318" s="83"/>
      <c r="C318" s="87" t="str">
        <f t="shared" si="4"/>
        <v/>
      </c>
      <c r="D318" s="82"/>
    </row>
    <row r="319" spans="1:4" ht="12.75">
      <c r="A319" s="83"/>
      <c r="B319" s="83"/>
      <c r="C319" s="87" t="str">
        <f t="shared" si="4"/>
        <v/>
      </c>
      <c r="D319" s="82"/>
    </row>
    <row r="320" spans="1:4" ht="12.75">
      <c r="A320" s="83"/>
      <c r="B320" s="83"/>
      <c r="C320" s="87" t="str">
        <f t="shared" si="4"/>
        <v/>
      </c>
      <c r="D320" s="82"/>
    </row>
    <row r="321" spans="1:4" ht="12.75">
      <c r="A321" s="83"/>
      <c r="B321" s="83"/>
      <c r="C321" s="87" t="str">
        <f t="shared" si="4"/>
        <v/>
      </c>
      <c r="D321" s="82"/>
    </row>
    <row r="322" spans="1:4" ht="12.75">
      <c r="A322" s="83"/>
      <c r="B322" s="83"/>
      <c r="C322" s="87" t="str">
        <f t="shared" si="4"/>
        <v/>
      </c>
      <c r="D322" s="82"/>
    </row>
    <row r="323" spans="1:4" ht="12.75">
      <c r="A323" s="83"/>
      <c r="B323" s="83"/>
      <c r="C323" s="87" t="str">
        <f t="shared" si="4"/>
        <v/>
      </c>
      <c r="D323" s="82"/>
    </row>
    <row r="324" spans="1:4" ht="12.75">
      <c r="A324" s="83"/>
      <c r="B324" s="83"/>
      <c r="C324" s="87" t="str">
        <f t="shared" si="4"/>
        <v/>
      </c>
      <c r="D324" s="82"/>
    </row>
    <row r="325" spans="1:4" ht="12.75">
      <c r="A325" s="83"/>
      <c r="B325" s="83"/>
      <c r="C325" s="87" t="str">
        <f t="shared" ref="C325:C388" si="5">IF(A325="","",B325+B325*$B$1)</f>
        <v/>
      </c>
      <c r="D325" s="82"/>
    </row>
    <row r="326" spans="1:4" ht="12.75">
      <c r="A326" s="83"/>
      <c r="B326" s="83"/>
      <c r="C326" s="87" t="str">
        <f t="shared" si="5"/>
        <v/>
      </c>
      <c r="D326" s="82"/>
    </row>
    <row r="327" spans="1:4" ht="12.75">
      <c r="A327" s="83"/>
      <c r="B327" s="83"/>
      <c r="C327" s="87" t="str">
        <f t="shared" si="5"/>
        <v/>
      </c>
      <c r="D327" s="82"/>
    </row>
    <row r="328" spans="1:4" ht="12.75">
      <c r="A328" s="83"/>
      <c r="B328" s="83"/>
      <c r="C328" s="87" t="str">
        <f t="shared" si="5"/>
        <v/>
      </c>
      <c r="D328" s="82"/>
    </row>
    <row r="329" spans="1:4" ht="12.75">
      <c r="A329" s="83"/>
      <c r="B329" s="83"/>
      <c r="C329" s="87" t="str">
        <f t="shared" si="5"/>
        <v/>
      </c>
      <c r="D329" s="82"/>
    </row>
    <row r="330" spans="1:4" ht="12.75">
      <c r="A330" s="83"/>
      <c r="B330" s="83"/>
      <c r="C330" s="87" t="str">
        <f t="shared" si="5"/>
        <v/>
      </c>
      <c r="D330" s="82"/>
    </row>
    <row r="331" spans="1:4" ht="12.75">
      <c r="A331" s="83"/>
      <c r="B331" s="83"/>
      <c r="C331" s="87" t="str">
        <f t="shared" si="5"/>
        <v/>
      </c>
      <c r="D331" s="82"/>
    </row>
    <row r="332" spans="1:4" ht="12.75">
      <c r="A332" s="83"/>
      <c r="B332" s="83"/>
      <c r="C332" s="87" t="str">
        <f t="shared" si="5"/>
        <v/>
      </c>
      <c r="D332" s="82"/>
    </row>
    <row r="333" spans="1:4" ht="12.75">
      <c r="A333" s="83"/>
      <c r="B333" s="83"/>
      <c r="C333" s="87" t="str">
        <f t="shared" si="5"/>
        <v/>
      </c>
      <c r="D333" s="82"/>
    </row>
    <row r="334" spans="1:4" ht="12.75">
      <c r="A334" s="83"/>
      <c r="B334" s="83"/>
      <c r="C334" s="87" t="str">
        <f t="shared" si="5"/>
        <v/>
      </c>
      <c r="D334" s="82"/>
    </row>
    <row r="335" spans="1:4" ht="12.75">
      <c r="A335" s="83"/>
      <c r="B335" s="83"/>
      <c r="C335" s="87" t="str">
        <f t="shared" si="5"/>
        <v/>
      </c>
      <c r="D335" s="82"/>
    </row>
    <row r="336" spans="1:4" ht="12.75">
      <c r="A336" s="83"/>
      <c r="B336" s="83"/>
      <c r="C336" s="87" t="str">
        <f t="shared" si="5"/>
        <v/>
      </c>
      <c r="D336" s="82"/>
    </row>
    <row r="337" spans="1:4" ht="12.75">
      <c r="A337" s="83"/>
      <c r="B337" s="83"/>
      <c r="C337" s="87" t="str">
        <f t="shared" si="5"/>
        <v/>
      </c>
      <c r="D337" s="82"/>
    </row>
    <row r="338" spans="1:4" ht="12.75">
      <c r="A338" s="83"/>
      <c r="B338" s="83"/>
      <c r="C338" s="87" t="str">
        <f t="shared" si="5"/>
        <v/>
      </c>
      <c r="D338" s="82"/>
    </row>
    <row r="339" spans="1:4" ht="12.75">
      <c r="A339" s="83"/>
      <c r="B339" s="83"/>
      <c r="C339" s="87" t="str">
        <f t="shared" si="5"/>
        <v/>
      </c>
      <c r="D339" s="82"/>
    </row>
    <row r="340" spans="1:4" ht="12.75">
      <c r="A340" s="83"/>
      <c r="B340" s="83"/>
      <c r="C340" s="87" t="str">
        <f t="shared" si="5"/>
        <v/>
      </c>
      <c r="D340" s="82"/>
    </row>
    <row r="341" spans="1:4" ht="12.75">
      <c r="A341" s="83"/>
      <c r="B341" s="83"/>
      <c r="C341" s="87" t="str">
        <f t="shared" si="5"/>
        <v/>
      </c>
      <c r="D341" s="82"/>
    </row>
    <row r="342" spans="1:4" ht="12.75">
      <c r="A342" s="83"/>
      <c r="B342" s="83"/>
      <c r="C342" s="87" t="str">
        <f t="shared" si="5"/>
        <v/>
      </c>
      <c r="D342" s="82"/>
    </row>
    <row r="343" spans="1:4" ht="12.75">
      <c r="A343" s="83"/>
      <c r="B343" s="83"/>
      <c r="C343" s="87" t="str">
        <f t="shared" si="5"/>
        <v/>
      </c>
      <c r="D343" s="82"/>
    </row>
    <row r="344" spans="1:4" ht="12.75">
      <c r="A344" s="83"/>
      <c r="B344" s="83"/>
      <c r="C344" s="87" t="str">
        <f t="shared" si="5"/>
        <v/>
      </c>
      <c r="D344" s="82"/>
    </row>
    <row r="345" spans="1:4" ht="12.75">
      <c r="A345" s="83"/>
      <c r="B345" s="83"/>
      <c r="C345" s="87" t="str">
        <f t="shared" si="5"/>
        <v/>
      </c>
      <c r="D345" s="82"/>
    </row>
    <row r="346" spans="1:4" ht="12.75">
      <c r="A346" s="83"/>
      <c r="B346" s="83"/>
      <c r="C346" s="87" t="str">
        <f t="shared" si="5"/>
        <v/>
      </c>
      <c r="D346" s="82"/>
    </row>
    <row r="347" spans="1:4" ht="12.75">
      <c r="A347" s="83"/>
      <c r="B347" s="83"/>
      <c r="C347" s="87" t="str">
        <f t="shared" si="5"/>
        <v/>
      </c>
      <c r="D347" s="82"/>
    </row>
    <row r="348" spans="1:4" ht="12.75">
      <c r="A348" s="83"/>
      <c r="B348" s="83"/>
      <c r="C348" s="87" t="str">
        <f t="shared" si="5"/>
        <v/>
      </c>
      <c r="D348" s="82"/>
    </row>
    <row r="349" spans="1:4" ht="12.75">
      <c r="A349" s="83"/>
      <c r="B349" s="83"/>
      <c r="C349" s="87" t="str">
        <f t="shared" si="5"/>
        <v/>
      </c>
      <c r="D349" s="82"/>
    </row>
    <row r="350" spans="1:4" ht="12.75">
      <c r="A350" s="83"/>
      <c r="B350" s="83"/>
      <c r="C350" s="87" t="str">
        <f t="shared" si="5"/>
        <v/>
      </c>
      <c r="D350" s="82"/>
    </row>
    <row r="351" spans="1:4" ht="12.75">
      <c r="A351" s="83"/>
      <c r="B351" s="83"/>
      <c r="C351" s="87" t="str">
        <f t="shared" si="5"/>
        <v/>
      </c>
      <c r="D351" s="82"/>
    </row>
    <row r="352" spans="1:4" ht="12.75">
      <c r="A352" s="83"/>
      <c r="B352" s="83"/>
      <c r="C352" s="87" t="str">
        <f t="shared" si="5"/>
        <v/>
      </c>
      <c r="D352" s="82"/>
    </row>
    <row r="353" spans="1:4" ht="12.75">
      <c r="A353" s="83"/>
      <c r="B353" s="83"/>
      <c r="C353" s="87" t="str">
        <f t="shared" si="5"/>
        <v/>
      </c>
      <c r="D353" s="82"/>
    </row>
    <row r="354" spans="1:4" ht="12.75">
      <c r="A354" s="83"/>
      <c r="B354" s="83"/>
      <c r="C354" s="87" t="str">
        <f t="shared" si="5"/>
        <v/>
      </c>
      <c r="D354" s="82"/>
    </row>
    <row r="355" spans="1:4" ht="12.75">
      <c r="A355" s="83"/>
      <c r="B355" s="83"/>
      <c r="C355" s="87" t="str">
        <f t="shared" si="5"/>
        <v/>
      </c>
      <c r="D355" s="82"/>
    </row>
    <row r="356" spans="1:4" ht="12.75">
      <c r="A356" s="83"/>
      <c r="B356" s="83"/>
      <c r="C356" s="87" t="str">
        <f t="shared" si="5"/>
        <v/>
      </c>
      <c r="D356" s="82"/>
    </row>
    <row r="357" spans="1:4" ht="12.75">
      <c r="A357" s="83"/>
      <c r="B357" s="83"/>
      <c r="C357" s="87" t="str">
        <f t="shared" si="5"/>
        <v/>
      </c>
      <c r="D357" s="82"/>
    </row>
    <row r="358" spans="1:4" ht="12.75">
      <c r="A358" s="83"/>
      <c r="B358" s="83"/>
      <c r="C358" s="87" t="str">
        <f t="shared" si="5"/>
        <v/>
      </c>
      <c r="D358" s="82"/>
    </row>
    <row r="359" spans="1:4" ht="12.75">
      <c r="A359" s="83"/>
      <c r="B359" s="83"/>
      <c r="C359" s="87" t="str">
        <f t="shared" si="5"/>
        <v/>
      </c>
      <c r="D359" s="82"/>
    </row>
    <row r="360" spans="1:4" ht="12.75">
      <c r="A360" s="83"/>
      <c r="B360" s="83"/>
      <c r="C360" s="87" t="str">
        <f t="shared" si="5"/>
        <v/>
      </c>
      <c r="D360" s="82"/>
    </row>
    <row r="361" spans="1:4" ht="12.75">
      <c r="A361" s="83"/>
      <c r="B361" s="83"/>
      <c r="C361" s="87" t="str">
        <f t="shared" si="5"/>
        <v/>
      </c>
      <c r="D361" s="82"/>
    </row>
    <row r="362" spans="1:4" ht="12.75">
      <c r="A362" s="83"/>
      <c r="B362" s="83"/>
      <c r="C362" s="87" t="str">
        <f t="shared" si="5"/>
        <v/>
      </c>
      <c r="D362" s="82"/>
    </row>
    <row r="363" spans="1:4" ht="12.75">
      <c r="A363" s="83"/>
      <c r="B363" s="83"/>
      <c r="C363" s="87" t="str">
        <f t="shared" si="5"/>
        <v/>
      </c>
      <c r="D363" s="82"/>
    </row>
    <row r="364" spans="1:4" ht="12.75">
      <c r="A364" s="83"/>
      <c r="B364" s="83"/>
      <c r="C364" s="87" t="str">
        <f t="shared" si="5"/>
        <v/>
      </c>
      <c r="D364" s="82"/>
    </row>
    <row r="365" spans="1:4" ht="12.75">
      <c r="A365" s="83"/>
      <c r="B365" s="83"/>
      <c r="C365" s="87" t="str">
        <f t="shared" si="5"/>
        <v/>
      </c>
      <c r="D365" s="82"/>
    </row>
    <row r="366" spans="1:4" ht="12.75">
      <c r="A366" s="83"/>
      <c r="B366" s="83"/>
      <c r="C366" s="87" t="str">
        <f t="shared" si="5"/>
        <v/>
      </c>
      <c r="D366" s="82"/>
    </row>
    <row r="367" spans="1:4" ht="12.75">
      <c r="A367" s="83"/>
      <c r="B367" s="83"/>
      <c r="C367" s="87" t="str">
        <f t="shared" si="5"/>
        <v/>
      </c>
      <c r="D367" s="82"/>
    </row>
    <row r="368" spans="1:4" ht="12.75">
      <c r="A368" s="83"/>
      <c r="B368" s="83"/>
      <c r="C368" s="87" t="str">
        <f t="shared" si="5"/>
        <v/>
      </c>
      <c r="D368" s="82"/>
    </row>
    <row r="369" spans="1:4" ht="12.75">
      <c r="A369" s="83"/>
      <c r="B369" s="83"/>
      <c r="C369" s="87" t="str">
        <f t="shared" si="5"/>
        <v/>
      </c>
      <c r="D369" s="82"/>
    </row>
    <row r="370" spans="1:4" ht="12.75">
      <c r="A370" s="83"/>
      <c r="B370" s="83"/>
      <c r="C370" s="87" t="str">
        <f t="shared" si="5"/>
        <v/>
      </c>
      <c r="D370" s="82"/>
    </row>
    <row r="371" spans="1:4" ht="12.75">
      <c r="A371" s="83"/>
      <c r="B371" s="83"/>
      <c r="C371" s="87" t="str">
        <f t="shared" si="5"/>
        <v/>
      </c>
      <c r="D371" s="82"/>
    </row>
    <row r="372" spans="1:4" ht="12.75">
      <c r="A372" s="83"/>
      <c r="B372" s="83"/>
      <c r="C372" s="87" t="str">
        <f t="shared" si="5"/>
        <v/>
      </c>
      <c r="D372" s="82"/>
    </row>
    <row r="373" spans="1:4" ht="12.75">
      <c r="A373" s="83"/>
      <c r="B373" s="83"/>
      <c r="C373" s="87" t="str">
        <f t="shared" si="5"/>
        <v/>
      </c>
      <c r="D373" s="82"/>
    </row>
    <row r="374" spans="1:4" ht="12.75">
      <c r="A374" s="83"/>
      <c r="B374" s="83"/>
      <c r="C374" s="87" t="str">
        <f t="shared" si="5"/>
        <v/>
      </c>
      <c r="D374" s="82"/>
    </row>
    <row r="375" spans="1:4" ht="12.75">
      <c r="A375" s="83"/>
      <c r="B375" s="83"/>
      <c r="C375" s="87" t="str">
        <f t="shared" si="5"/>
        <v/>
      </c>
      <c r="D375" s="82"/>
    </row>
    <row r="376" spans="1:4" ht="12.75">
      <c r="A376" s="83"/>
      <c r="B376" s="83"/>
      <c r="C376" s="87" t="str">
        <f t="shared" si="5"/>
        <v/>
      </c>
      <c r="D376" s="82"/>
    </row>
    <row r="377" spans="1:4" ht="12.75">
      <c r="A377" s="83"/>
      <c r="B377" s="83"/>
      <c r="C377" s="87" t="str">
        <f t="shared" si="5"/>
        <v/>
      </c>
      <c r="D377" s="82"/>
    </row>
    <row r="378" spans="1:4" ht="12.75">
      <c r="A378" s="83"/>
      <c r="B378" s="83"/>
      <c r="C378" s="87" t="str">
        <f t="shared" si="5"/>
        <v/>
      </c>
      <c r="D378" s="82"/>
    </row>
    <row r="379" spans="1:4" ht="12.75">
      <c r="A379" s="83"/>
      <c r="B379" s="83"/>
      <c r="C379" s="87" t="str">
        <f t="shared" si="5"/>
        <v/>
      </c>
      <c r="D379" s="82"/>
    </row>
    <row r="380" spans="1:4" ht="12.75">
      <c r="A380" s="83"/>
      <c r="B380" s="83"/>
      <c r="C380" s="87" t="str">
        <f t="shared" si="5"/>
        <v/>
      </c>
      <c r="D380" s="82"/>
    </row>
    <row r="381" spans="1:4" ht="12.75">
      <c r="A381" s="83"/>
      <c r="B381" s="83"/>
      <c r="C381" s="87" t="str">
        <f t="shared" si="5"/>
        <v/>
      </c>
      <c r="D381" s="82"/>
    </row>
    <row r="382" spans="1:4" ht="12.75">
      <c r="A382" s="83"/>
      <c r="B382" s="83"/>
      <c r="C382" s="87" t="str">
        <f t="shared" si="5"/>
        <v/>
      </c>
      <c r="D382" s="82"/>
    </row>
    <row r="383" spans="1:4" ht="12.75">
      <c r="A383" s="83"/>
      <c r="B383" s="83"/>
      <c r="C383" s="87" t="str">
        <f t="shared" si="5"/>
        <v/>
      </c>
      <c r="D383" s="82"/>
    </row>
    <row r="384" spans="1:4" ht="12.75">
      <c r="A384" s="83"/>
      <c r="B384" s="83"/>
      <c r="C384" s="87" t="str">
        <f t="shared" si="5"/>
        <v/>
      </c>
      <c r="D384" s="82"/>
    </row>
    <row r="385" spans="1:4" ht="12.75">
      <c r="A385" s="83"/>
      <c r="B385" s="83"/>
      <c r="C385" s="87" t="str">
        <f t="shared" si="5"/>
        <v/>
      </c>
      <c r="D385" s="82"/>
    </row>
    <row r="386" spans="1:4" ht="12.75">
      <c r="A386" s="83"/>
      <c r="B386" s="83"/>
      <c r="C386" s="87" t="str">
        <f t="shared" si="5"/>
        <v/>
      </c>
      <c r="D386" s="82"/>
    </row>
    <row r="387" spans="1:4" ht="12.75">
      <c r="A387" s="83"/>
      <c r="B387" s="83"/>
      <c r="C387" s="87" t="str">
        <f t="shared" si="5"/>
        <v/>
      </c>
      <c r="D387" s="82"/>
    </row>
    <row r="388" spans="1:4" ht="12.75">
      <c r="A388" s="83"/>
      <c r="B388" s="83"/>
      <c r="C388" s="87" t="str">
        <f t="shared" si="5"/>
        <v/>
      </c>
      <c r="D388" s="82"/>
    </row>
    <row r="389" spans="1:4" ht="12.75">
      <c r="A389" s="83"/>
      <c r="B389" s="83"/>
      <c r="C389" s="87" t="str">
        <f t="shared" ref="C389:C452" si="6">IF(A389="","",B389+B389*$B$1)</f>
        <v/>
      </c>
      <c r="D389" s="82"/>
    </row>
    <row r="390" spans="1:4" ht="12.75">
      <c r="A390" s="83"/>
      <c r="B390" s="83"/>
      <c r="C390" s="87" t="str">
        <f t="shared" si="6"/>
        <v/>
      </c>
      <c r="D390" s="82"/>
    </row>
    <row r="391" spans="1:4" ht="12.75">
      <c r="A391" s="83"/>
      <c r="B391" s="83"/>
      <c r="C391" s="87" t="str">
        <f t="shared" si="6"/>
        <v/>
      </c>
      <c r="D391" s="82"/>
    </row>
    <row r="392" spans="1:4" ht="12.75">
      <c r="A392" s="83"/>
      <c r="B392" s="83"/>
      <c r="C392" s="87" t="str">
        <f t="shared" si="6"/>
        <v/>
      </c>
      <c r="D392" s="82"/>
    </row>
    <row r="393" spans="1:4" ht="12.75">
      <c r="A393" s="83"/>
      <c r="B393" s="83"/>
      <c r="C393" s="87" t="str">
        <f t="shared" si="6"/>
        <v/>
      </c>
      <c r="D393" s="82"/>
    </row>
    <row r="394" spans="1:4" ht="12.75">
      <c r="A394" s="83"/>
      <c r="B394" s="83"/>
      <c r="C394" s="87" t="str">
        <f t="shared" si="6"/>
        <v/>
      </c>
      <c r="D394" s="82"/>
    </row>
    <row r="395" spans="1:4" ht="12.75">
      <c r="A395" s="83"/>
      <c r="B395" s="83"/>
      <c r="C395" s="87" t="str">
        <f t="shared" si="6"/>
        <v/>
      </c>
      <c r="D395" s="82"/>
    </row>
    <row r="396" spans="1:4" ht="12.75">
      <c r="A396" s="83"/>
      <c r="B396" s="83"/>
      <c r="C396" s="87" t="str">
        <f t="shared" si="6"/>
        <v/>
      </c>
      <c r="D396" s="82"/>
    </row>
    <row r="397" spans="1:4" ht="12.75">
      <c r="A397" s="83"/>
      <c r="B397" s="83"/>
      <c r="C397" s="87" t="str">
        <f t="shared" si="6"/>
        <v/>
      </c>
      <c r="D397" s="82"/>
    </row>
    <row r="398" spans="1:4" ht="12.75">
      <c r="A398" s="83"/>
      <c r="B398" s="83"/>
      <c r="C398" s="87" t="str">
        <f t="shared" si="6"/>
        <v/>
      </c>
      <c r="D398" s="82"/>
    </row>
    <row r="399" spans="1:4" ht="12.75">
      <c r="A399" s="83"/>
      <c r="B399" s="83"/>
      <c r="C399" s="87" t="str">
        <f t="shared" si="6"/>
        <v/>
      </c>
      <c r="D399" s="82"/>
    </row>
    <row r="400" spans="1:4" ht="12.75">
      <c r="A400" s="83"/>
      <c r="B400" s="83"/>
      <c r="C400" s="87" t="str">
        <f t="shared" si="6"/>
        <v/>
      </c>
      <c r="D400" s="82"/>
    </row>
    <row r="401" spans="1:4" ht="12.75">
      <c r="A401" s="83"/>
      <c r="B401" s="83"/>
      <c r="C401" s="87" t="str">
        <f t="shared" si="6"/>
        <v/>
      </c>
      <c r="D401" s="82"/>
    </row>
    <row r="402" spans="1:4" ht="12.75">
      <c r="A402" s="83"/>
      <c r="B402" s="83"/>
      <c r="C402" s="87" t="str">
        <f t="shared" si="6"/>
        <v/>
      </c>
      <c r="D402" s="82"/>
    </row>
    <row r="403" spans="1:4" ht="12.75">
      <c r="A403" s="83"/>
      <c r="B403" s="83"/>
      <c r="C403" s="87" t="str">
        <f t="shared" si="6"/>
        <v/>
      </c>
      <c r="D403" s="82"/>
    </row>
    <row r="404" spans="1:4" ht="12.75">
      <c r="A404" s="83"/>
      <c r="B404" s="83"/>
      <c r="C404" s="87" t="str">
        <f t="shared" si="6"/>
        <v/>
      </c>
      <c r="D404" s="82"/>
    </row>
    <row r="405" spans="1:4" ht="12.75">
      <c r="A405" s="83"/>
      <c r="B405" s="83"/>
      <c r="C405" s="87" t="str">
        <f t="shared" si="6"/>
        <v/>
      </c>
      <c r="D405" s="82"/>
    </row>
    <row r="406" spans="1:4" ht="12.75">
      <c r="A406" s="83"/>
      <c r="B406" s="83"/>
      <c r="C406" s="87" t="str">
        <f t="shared" si="6"/>
        <v/>
      </c>
      <c r="D406" s="82"/>
    </row>
    <row r="407" spans="1:4" ht="12.75">
      <c r="A407" s="83"/>
      <c r="B407" s="83"/>
      <c r="C407" s="87" t="str">
        <f t="shared" si="6"/>
        <v/>
      </c>
      <c r="D407" s="82"/>
    </row>
    <row r="408" spans="1:4" ht="12.75">
      <c r="A408" s="83"/>
      <c r="B408" s="83"/>
      <c r="C408" s="87" t="str">
        <f t="shared" si="6"/>
        <v/>
      </c>
      <c r="D408" s="82"/>
    </row>
    <row r="409" spans="1:4" ht="12.75">
      <c r="A409" s="83"/>
      <c r="B409" s="83"/>
      <c r="C409" s="87" t="str">
        <f t="shared" si="6"/>
        <v/>
      </c>
      <c r="D409" s="82"/>
    </row>
    <row r="410" spans="1:4" ht="12.75">
      <c r="A410" s="83"/>
      <c r="B410" s="83"/>
      <c r="C410" s="87" t="str">
        <f t="shared" si="6"/>
        <v/>
      </c>
      <c r="D410" s="82"/>
    </row>
    <row r="411" spans="1:4" ht="12.75">
      <c r="A411" s="83"/>
      <c r="B411" s="83"/>
      <c r="C411" s="87" t="str">
        <f t="shared" si="6"/>
        <v/>
      </c>
      <c r="D411" s="82"/>
    </row>
    <row r="412" spans="1:4" ht="12.75">
      <c r="A412" s="83"/>
      <c r="B412" s="83"/>
      <c r="C412" s="87" t="str">
        <f t="shared" si="6"/>
        <v/>
      </c>
      <c r="D412" s="82"/>
    </row>
    <row r="413" spans="1:4" ht="12.75">
      <c r="A413" s="83"/>
      <c r="B413" s="83"/>
      <c r="C413" s="87" t="str">
        <f t="shared" si="6"/>
        <v/>
      </c>
      <c r="D413" s="82"/>
    </row>
    <row r="414" spans="1:4" ht="12.75">
      <c r="A414" s="83"/>
      <c r="B414" s="83"/>
      <c r="C414" s="87" t="str">
        <f t="shared" si="6"/>
        <v/>
      </c>
      <c r="D414" s="82"/>
    </row>
    <row r="415" spans="1:4" ht="12.75">
      <c r="A415" s="83"/>
      <c r="B415" s="83"/>
      <c r="C415" s="87" t="str">
        <f t="shared" si="6"/>
        <v/>
      </c>
      <c r="D415" s="82"/>
    </row>
    <row r="416" spans="1:4" ht="12.75">
      <c r="A416" s="83"/>
      <c r="B416" s="83"/>
      <c r="C416" s="87" t="str">
        <f t="shared" si="6"/>
        <v/>
      </c>
      <c r="D416" s="82"/>
    </row>
    <row r="417" spans="1:4" ht="12.75">
      <c r="A417" s="83"/>
      <c r="B417" s="83"/>
      <c r="C417" s="87" t="str">
        <f t="shared" si="6"/>
        <v/>
      </c>
      <c r="D417" s="82"/>
    </row>
    <row r="418" spans="1:4" ht="12.75">
      <c r="A418" s="83"/>
      <c r="B418" s="83"/>
      <c r="C418" s="87" t="str">
        <f t="shared" si="6"/>
        <v/>
      </c>
      <c r="D418" s="82"/>
    </row>
    <row r="419" spans="1:4" ht="12.75">
      <c r="A419" s="83"/>
      <c r="B419" s="83"/>
      <c r="C419" s="87" t="str">
        <f t="shared" si="6"/>
        <v/>
      </c>
      <c r="D419" s="82"/>
    </row>
    <row r="420" spans="1:4" ht="12.75">
      <c r="A420" s="83"/>
      <c r="B420" s="83"/>
      <c r="C420" s="87" t="str">
        <f t="shared" si="6"/>
        <v/>
      </c>
      <c r="D420" s="82"/>
    </row>
    <row r="421" spans="1:4" ht="12.75">
      <c r="A421" s="83"/>
      <c r="B421" s="83"/>
      <c r="C421" s="87" t="str">
        <f t="shared" si="6"/>
        <v/>
      </c>
      <c r="D421" s="82"/>
    </row>
    <row r="422" spans="1:4" ht="12.75">
      <c r="A422" s="83"/>
      <c r="B422" s="83"/>
      <c r="C422" s="87" t="str">
        <f t="shared" si="6"/>
        <v/>
      </c>
      <c r="D422" s="82"/>
    </row>
    <row r="423" spans="1:4" ht="12.75">
      <c r="A423" s="83"/>
      <c r="B423" s="83"/>
      <c r="C423" s="87" t="str">
        <f t="shared" si="6"/>
        <v/>
      </c>
      <c r="D423" s="82"/>
    </row>
    <row r="424" spans="1:4" ht="12.75">
      <c r="A424" s="83"/>
      <c r="B424" s="83"/>
      <c r="C424" s="87" t="str">
        <f t="shared" si="6"/>
        <v/>
      </c>
      <c r="D424" s="82"/>
    </row>
    <row r="425" spans="1:4" ht="12.75">
      <c r="A425" s="83"/>
      <c r="B425" s="83"/>
      <c r="C425" s="87" t="str">
        <f t="shared" si="6"/>
        <v/>
      </c>
      <c r="D425" s="82"/>
    </row>
    <row r="426" spans="1:4" ht="12.75">
      <c r="A426" s="83"/>
      <c r="B426" s="83"/>
      <c r="C426" s="87" t="str">
        <f t="shared" si="6"/>
        <v/>
      </c>
      <c r="D426" s="82"/>
    </row>
    <row r="427" spans="1:4" ht="12.75">
      <c r="A427" s="83"/>
      <c r="B427" s="83"/>
      <c r="C427" s="87" t="str">
        <f t="shared" si="6"/>
        <v/>
      </c>
      <c r="D427" s="82"/>
    </row>
    <row r="428" spans="1:4" ht="12.75">
      <c r="A428" s="83"/>
      <c r="B428" s="83"/>
      <c r="C428" s="87" t="str">
        <f t="shared" si="6"/>
        <v/>
      </c>
      <c r="D428" s="82"/>
    </row>
    <row r="429" spans="1:4" ht="12.75">
      <c r="A429" s="83"/>
      <c r="B429" s="83"/>
      <c r="C429" s="87" t="str">
        <f t="shared" si="6"/>
        <v/>
      </c>
      <c r="D429" s="82"/>
    </row>
    <row r="430" spans="1:4" ht="12.75">
      <c r="A430" s="83"/>
      <c r="B430" s="83"/>
      <c r="C430" s="87" t="str">
        <f t="shared" si="6"/>
        <v/>
      </c>
      <c r="D430" s="82"/>
    </row>
    <row r="431" spans="1:4" ht="12.75">
      <c r="A431" s="83"/>
      <c r="B431" s="83"/>
      <c r="C431" s="87" t="str">
        <f t="shared" si="6"/>
        <v/>
      </c>
      <c r="D431" s="82"/>
    </row>
    <row r="432" spans="1:4" ht="12.75">
      <c r="A432" s="83"/>
      <c r="B432" s="83"/>
      <c r="C432" s="87" t="str">
        <f t="shared" si="6"/>
        <v/>
      </c>
      <c r="D432" s="82"/>
    </row>
    <row r="433" spans="1:4" ht="12.75">
      <c r="A433" s="83"/>
      <c r="B433" s="83"/>
      <c r="C433" s="87" t="str">
        <f t="shared" si="6"/>
        <v/>
      </c>
      <c r="D433" s="82"/>
    </row>
    <row r="434" spans="1:4" ht="12.75">
      <c r="A434" s="83"/>
      <c r="B434" s="83"/>
      <c r="C434" s="87" t="str">
        <f t="shared" si="6"/>
        <v/>
      </c>
      <c r="D434" s="82"/>
    </row>
    <row r="435" spans="1:4" ht="12.75">
      <c r="A435" s="83"/>
      <c r="B435" s="83"/>
      <c r="C435" s="87" t="str">
        <f t="shared" si="6"/>
        <v/>
      </c>
      <c r="D435" s="82"/>
    </row>
    <row r="436" spans="1:4" ht="12.75">
      <c r="A436" s="83"/>
      <c r="B436" s="83"/>
      <c r="C436" s="87" t="str">
        <f t="shared" si="6"/>
        <v/>
      </c>
      <c r="D436" s="82"/>
    </row>
    <row r="437" spans="1:4" ht="12.75">
      <c r="A437" s="83"/>
      <c r="B437" s="83"/>
      <c r="C437" s="87" t="str">
        <f t="shared" si="6"/>
        <v/>
      </c>
      <c r="D437" s="82"/>
    </row>
    <row r="438" spans="1:4" ht="12.75">
      <c r="A438" s="83"/>
      <c r="B438" s="83"/>
      <c r="C438" s="87" t="str">
        <f t="shared" si="6"/>
        <v/>
      </c>
      <c r="D438" s="82"/>
    </row>
    <row r="439" spans="1:4" ht="12.75">
      <c r="A439" s="83"/>
      <c r="B439" s="83"/>
      <c r="C439" s="87" t="str">
        <f t="shared" si="6"/>
        <v/>
      </c>
      <c r="D439" s="82"/>
    </row>
    <row r="440" spans="1:4" ht="12.75">
      <c r="A440" s="83"/>
      <c r="B440" s="83"/>
      <c r="C440" s="87" t="str">
        <f t="shared" si="6"/>
        <v/>
      </c>
      <c r="D440" s="82"/>
    </row>
    <row r="441" spans="1:4" ht="12.75">
      <c r="A441" s="83"/>
      <c r="B441" s="83"/>
      <c r="C441" s="87" t="str">
        <f t="shared" si="6"/>
        <v/>
      </c>
      <c r="D441" s="82"/>
    </row>
    <row r="442" spans="1:4" ht="12.75">
      <c r="A442" s="83"/>
      <c r="B442" s="83"/>
      <c r="C442" s="87" t="str">
        <f t="shared" si="6"/>
        <v/>
      </c>
      <c r="D442" s="82"/>
    </row>
    <row r="443" spans="1:4" ht="12.75">
      <c r="A443" s="83"/>
      <c r="B443" s="83"/>
      <c r="C443" s="87" t="str">
        <f t="shared" si="6"/>
        <v/>
      </c>
      <c r="D443" s="82"/>
    </row>
    <row r="444" spans="1:4" ht="12.75">
      <c r="A444" s="83"/>
      <c r="B444" s="83"/>
      <c r="C444" s="87" t="str">
        <f t="shared" si="6"/>
        <v/>
      </c>
      <c r="D444" s="82"/>
    </row>
    <row r="445" spans="1:4" ht="12.75">
      <c r="A445" s="83"/>
      <c r="B445" s="83"/>
      <c r="C445" s="87" t="str">
        <f t="shared" si="6"/>
        <v/>
      </c>
      <c r="D445" s="82"/>
    </row>
    <row r="446" spans="1:4" ht="12.75">
      <c r="A446" s="83"/>
      <c r="B446" s="83"/>
      <c r="C446" s="87" t="str">
        <f t="shared" si="6"/>
        <v/>
      </c>
      <c r="D446" s="82"/>
    </row>
    <row r="447" spans="1:4" ht="12.75">
      <c r="A447" s="83"/>
      <c r="B447" s="83"/>
      <c r="C447" s="87" t="str">
        <f t="shared" si="6"/>
        <v/>
      </c>
      <c r="D447" s="82"/>
    </row>
    <row r="448" spans="1:4" ht="12.75">
      <c r="A448" s="83"/>
      <c r="B448" s="83"/>
      <c r="C448" s="87" t="str">
        <f t="shared" si="6"/>
        <v/>
      </c>
      <c r="D448" s="82"/>
    </row>
    <row r="449" spans="1:4" ht="12.75">
      <c r="A449" s="83"/>
      <c r="B449" s="83"/>
      <c r="C449" s="87" t="str">
        <f t="shared" si="6"/>
        <v/>
      </c>
      <c r="D449" s="82"/>
    </row>
    <row r="450" spans="1:4" ht="12.75">
      <c r="A450" s="83"/>
      <c r="B450" s="83"/>
      <c r="C450" s="87" t="str">
        <f t="shared" si="6"/>
        <v/>
      </c>
      <c r="D450" s="82"/>
    </row>
    <row r="451" spans="1:4" ht="12.75">
      <c r="A451" s="83"/>
      <c r="B451" s="83"/>
      <c r="C451" s="87" t="str">
        <f t="shared" si="6"/>
        <v/>
      </c>
      <c r="D451" s="82"/>
    </row>
    <row r="452" spans="1:4" ht="12.75">
      <c r="A452" s="83"/>
      <c r="B452" s="83"/>
      <c r="C452" s="87" t="str">
        <f t="shared" si="6"/>
        <v/>
      </c>
      <c r="D452" s="82"/>
    </row>
    <row r="453" spans="1:4" ht="12.75">
      <c r="A453" s="83"/>
      <c r="B453" s="83"/>
      <c r="C453" s="87" t="str">
        <f t="shared" ref="C453:C516" si="7">IF(A453="","",B453+B453*$B$1)</f>
        <v/>
      </c>
      <c r="D453" s="82"/>
    </row>
    <row r="454" spans="1:4" ht="12.75">
      <c r="A454" s="83"/>
      <c r="B454" s="83"/>
      <c r="C454" s="87" t="str">
        <f t="shared" si="7"/>
        <v/>
      </c>
      <c r="D454" s="82"/>
    </row>
    <row r="455" spans="1:4" ht="12.75">
      <c r="A455" s="83"/>
      <c r="B455" s="83"/>
      <c r="C455" s="87" t="str">
        <f t="shared" si="7"/>
        <v/>
      </c>
      <c r="D455" s="82"/>
    </row>
    <row r="456" spans="1:4" ht="12.75">
      <c r="A456" s="83"/>
      <c r="B456" s="83"/>
      <c r="C456" s="87" t="str">
        <f t="shared" si="7"/>
        <v/>
      </c>
      <c r="D456" s="82"/>
    </row>
    <row r="457" spans="1:4" ht="12.75">
      <c r="A457" s="83"/>
      <c r="B457" s="83"/>
      <c r="C457" s="87" t="str">
        <f t="shared" si="7"/>
        <v/>
      </c>
      <c r="D457" s="82"/>
    </row>
    <row r="458" spans="1:4" ht="12.75">
      <c r="A458" s="83"/>
      <c r="B458" s="83"/>
      <c r="C458" s="87" t="str">
        <f t="shared" si="7"/>
        <v/>
      </c>
      <c r="D458" s="82"/>
    </row>
    <row r="459" spans="1:4" ht="12.75">
      <c r="A459" s="83"/>
      <c r="B459" s="83"/>
      <c r="C459" s="87" t="str">
        <f t="shared" si="7"/>
        <v/>
      </c>
      <c r="D459" s="82"/>
    </row>
    <row r="460" spans="1:4" ht="12.75">
      <c r="A460" s="83"/>
      <c r="B460" s="83"/>
      <c r="C460" s="87" t="str">
        <f t="shared" si="7"/>
        <v/>
      </c>
      <c r="D460" s="82"/>
    </row>
    <row r="461" spans="1:4" ht="12.75">
      <c r="A461" s="83"/>
      <c r="B461" s="83"/>
      <c r="C461" s="87" t="str">
        <f t="shared" si="7"/>
        <v/>
      </c>
      <c r="D461" s="82"/>
    </row>
    <row r="462" spans="1:4" ht="12.75">
      <c r="A462" s="83"/>
      <c r="B462" s="83"/>
      <c r="C462" s="87" t="str">
        <f t="shared" si="7"/>
        <v/>
      </c>
      <c r="D462" s="82"/>
    </row>
    <row r="463" spans="1:4" ht="12.75">
      <c r="A463" s="83"/>
      <c r="B463" s="83"/>
      <c r="C463" s="87" t="str">
        <f t="shared" si="7"/>
        <v/>
      </c>
      <c r="D463" s="82"/>
    </row>
    <row r="464" spans="1:4" ht="12.75">
      <c r="A464" s="83"/>
      <c r="B464" s="83"/>
      <c r="C464" s="87" t="str">
        <f t="shared" si="7"/>
        <v/>
      </c>
      <c r="D464" s="82"/>
    </row>
    <row r="465" spans="1:4" ht="12.75">
      <c r="A465" s="83"/>
      <c r="B465" s="83"/>
      <c r="C465" s="87" t="str">
        <f t="shared" si="7"/>
        <v/>
      </c>
      <c r="D465" s="82"/>
    </row>
    <row r="466" spans="1:4" ht="12.75">
      <c r="A466" s="83"/>
      <c r="B466" s="83"/>
      <c r="C466" s="87" t="str">
        <f t="shared" si="7"/>
        <v/>
      </c>
      <c r="D466" s="82"/>
    </row>
    <row r="467" spans="1:4" ht="12.75">
      <c r="A467" s="83"/>
      <c r="B467" s="83"/>
      <c r="C467" s="87" t="str">
        <f t="shared" si="7"/>
        <v/>
      </c>
      <c r="D467" s="82"/>
    </row>
    <row r="468" spans="1:4" ht="12.75">
      <c r="A468" s="83"/>
      <c r="B468" s="83"/>
      <c r="C468" s="87" t="str">
        <f t="shared" si="7"/>
        <v/>
      </c>
      <c r="D468" s="82"/>
    </row>
    <row r="469" spans="1:4" ht="12.75">
      <c r="A469" s="83"/>
      <c r="B469" s="83"/>
      <c r="C469" s="87" t="str">
        <f t="shared" si="7"/>
        <v/>
      </c>
      <c r="D469" s="82"/>
    </row>
    <row r="470" spans="1:4" ht="12.75">
      <c r="A470" s="83"/>
      <c r="B470" s="83"/>
      <c r="C470" s="87" t="str">
        <f t="shared" si="7"/>
        <v/>
      </c>
      <c r="D470" s="82"/>
    </row>
    <row r="471" spans="1:4" ht="12.75">
      <c r="A471" s="83"/>
      <c r="B471" s="83"/>
      <c r="C471" s="87" t="str">
        <f t="shared" si="7"/>
        <v/>
      </c>
      <c r="D471" s="82"/>
    </row>
    <row r="472" spans="1:4" ht="12.75">
      <c r="A472" s="83"/>
      <c r="B472" s="83"/>
      <c r="C472" s="87" t="str">
        <f t="shared" si="7"/>
        <v/>
      </c>
      <c r="D472" s="82"/>
    </row>
    <row r="473" spans="1:4" ht="12.75">
      <c r="A473" s="83"/>
      <c r="B473" s="83"/>
      <c r="C473" s="87" t="str">
        <f t="shared" si="7"/>
        <v/>
      </c>
      <c r="D473" s="82"/>
    </row>
    <row r="474" spans="1:4" ht="12.75">
      <c r="A474" s="83"/>
      <c r="B474" s="83"/>
      <c r="C474" s="87" t="str">
        <f t="shared" si="7"/>
        <v/>
      </c>
      <c r="D474" s="82"/>
    </row>
    <row r="475" spans="1:4" ht="12.75">
      <c r="A475" s="83"/>
      <c r="B475" s="83"/>
      <c r="C475" s="87" t="str">
        <f t="shared" si="7"/>
        <v/>
      </c>
      <c r="D475" s="82"/>
    </row>
    <row r="476" spans="1:4" ht="12.75">
      <c r="A476" s="83"/>
      <c r="B476" s="83"/>
      <c r="C476" s="87" t="str">
        <f t="shared" si="7"/>
        <v/>
      </c>
      <c r="D476" s="82"/>
    </row>
    <row r="477" spans="1:4" ht="12.75">
      <c r="A477" s="83"/>
      <c r="B477" s="83"/>
      <c r="C477" s="87" t="str">
        <f t="shared" si="7"/>
        <v/>
      </c>
      <c r="D477" s="82"/>
    </row>
    <row r="478" spans="1:4" ht="12.75">
      <c r="A478" s="83"/>
      <c r="B478" s="83"/>
      <c r="C478" s="87" t="str">
        <f t="shared" si="7"/>
        <v/>
      </c>
      <c r="D478" s="82"/>
    </row>
    <row r="479" spans="1:4" ht="12.75">
      <c r="A479" s="83"/>
      <c r="B479" s="83"/>
      <c r="C479" s="87" t="str">
        <f t="shared" si="7"/>
        <v/>
      </c>
      <c r="D479" s="82"/>
    </row>
    <row r="480" spans="1:4" ht="12.75">
      <c r="A480" s="83"/>
      <c r="B480" s="83"/>
      <c r="C480" s="87" t="str">
        <f t="shared" si="7"/>
        <v/>
      </c>
      <c r="D480" s="82"/>
    </row>
    <row r="481" spans="1:4" ht="12.75">
      <c r="A481" s="83"/>
      <c r="B481" s="83"/>
      <c r="C481" s="87" t="str">
        <f t="shared" si="7"/>
        <v/>
      </c>
      <c r="D481" s="82"/>
    </row>
    <row r="482" spans="1:4" ht="12.75">
      <c r="A482" s="83"/>
      <c r="B482" s="83"/>
      <c r="C482" s="87" t="str">
        <f t="shared" si="7"/>
        <v/>
      </c>
      <c r="D482" s="82"/>
    </row>
    <row r="483" spans="1:4" ht="12.75">
      <c r="A483" s="83"/>
      <c r="B483" s="83"/>
      <c r="C483" s="87" t="str">
        <f t="shared" si="7"/>
        <v/>
      </c>
      <c r="D483" s="82"/>
    </row>
    <row r="484" spans="1:4" ht="12.75">
      <c r="A484" s="83"/>
      <c r="B484" s="83"/>
      <c r="C484" s="87" t="str">
        <f t="shared" si="7"/>
        <v/>
      </c>
      <c r="D484" s="82"/>
    </row>
    <row r="485" spans="1:4" ht="12.75">
      <c r="A485" s="83"/>
      <c r="B485" s="83"/>
      <c r="C485" s="87" t="str">
        <f t="shared" si="7"/>
        <v/>
      </c>
      <c r="D485" s="82"/>
    </row>
    <row r="486" spans="1:4" ht="12.75">
      <c r="A486" s="83"/>
      <c r="B486" s="83"/>
      <c r="C486" s="87" t="str">
        <f t="shared" si="7"/>
        <v/>
      </c>
      <c r="D486" s="82"/>
    </row>
    <row r="487" spans="1:4" ht="12.75">
      <c r="A487" s="83"/>
      <c r="B487" s="83"/>
      <c r="C487" s="87" t="str">
        <f t="shared" si="7"/>
        <v/>
      </c>
      <c r="D487" s="82"/>
    </row>
    <row r="488" spans="1:4" ht="12.75">
      <c r="A488" s="83"/>
      <c r="B488" s="83"/>
      <c r="C488" s="87" t="str">
        <f t="shared" si="7"/>
        <v/>
      </c>
      <c r="D488" s="82"/>
    </row>
    <row r="489" spans="1:4" ht="12.75">
      <c r="A489" s="83"/>
      <c r="B489" s="83"/>
      <c r="C489" s="87" t="str">
        <f t="shared" si="7"/>
        <v/>
      </c>
      <c r="D489" s="82"/>
    </row>
    <row r="490" spans="1:4" ht="12.75">
      <c r="A490" s="83"/>
      <c r="B490" s="83"/>
      <c r="C490" s="87" t="str">
        <f t="shared" si="7"/>
        <v/>
      </c>
      <c r="D490" s="82"/>
    </row>
    <row r="491" spans="1:4" ht="12.75">
      <c r="A491" s="83"/>
      <c r="B491" s="83"/>
      <c r="C491" s="87" t="str">
        <f t="shared" si="7"/>
        <v/>
      </c>
      <c r="D491" s="82"/>
    </row>
    <row r="492" spans="1:4" ht="12.75">
      <c r="A492" s="83"/>
      <c r="B492" s="83"/>
      <c r="C492" s="87" t="str">
        <f t="shared" si="7"/>
        <v/>
      </c>
      <c r="D492" s="82"/>
    </row>
    <row r="493" spans="1:4" ht="12.75">
      <c r="A493" s="83"/>
      <c r="B493" s="83"/>
      <c r="C493" s="87" t="str">
        <f t="shared" si="7"/>
        <v/>
      </c>
      <c r="D493" s="82"/>
    </row>
    <row r="494" spans="1:4" ht="12.75">
      <c r="A494" s="83"/>
      <c r="B494" s="83"/>
      <c r="C494" s="87" t="str">
        <f t="shared" si="7"/>
        <v/>
      </c>
      <c r="D494" s="82"/>
    </row>
    <row r="495" spans="1:4" ht="12.75">
      <c r="A495" s="83"/>
      <c r="B495" s="83"/>
      <c r="C495" s="87" t="str">
        <f t="shared" si="7"/>
        <v/>
      </c>
      <c r="D495" s="82"/>
    </row>
    <row r="496" spans="1:4" ht="12.75">
      <c r="A496" s="83"/>
      <c r="B496" s="83"/>
      <c r="C496" s="87" t="str">
        <f t="shared" si="7"/>
        <v/>
      </c>
      <c r="D496" s="82"/>
    </row>
    <row r="497" spans="1:4" ht="12.75">
      <c r="A497" s="83"/>
      <c r="B497" s="83"/>
      <c r="C497" s="87" t="str">
        <f t="shared" si="7"/>
        <v/>
      </c>
      <c r="D497" s="82"/>
    </row>
    <row r="498" spans="1:4" ht="12.75">
      <c r="A498" s="83"/>
      <c r="B498" s="83"/>
      <c r="C498" s="87" t="str">
        <f t="shared" si="7"/>
        <v/>
      </c>
      <c r="D498" s="82"/>
    </row>
    <row r="499" spans="1:4" ht="12.75">
      <c r="A499" s="83"/>
      <c r="B499" s="83"/>
      <c r="C499" s="87" t="str">
        <f t="shared" si="7"/>
        <v/>
      </c>
      <c r="D499" s="82"/>
    </row>
    <row r="500" spans="1:4" ht="12.75">
      <c r="A500" s="83"/>
      <c r="B500" s="83"/>
      <c r="C500" s="87" t="str">
        <f t="shared" si="7"/>
        <v/>
      </c>
      <c r="D500" s="82"/>
    </row>
    <row r="501" spans="1:4" ht="12.75">
      <c r="A501" s="83"/>
      <c r="B501" s="83"/>
      <c r="C501" s="87" t="str">
        <f t="shared" si="7"/>
        <v/>
      </c>
      <c r="D501" s="82"/>
    </row>
    <row r="502" spans="1:4" ht="12.75">
      <c r="A502" s="83"/>
      <c r="B502" s="83"/>
      <c r="C502" s="87" t="str">
        <f t="shared" si="7"/>
        <v/>
      </c>
      <c r="D502" s="82"/>
    </row>
    <row r="503" spans="1:4" ht="12.75">
      <c r="A503" s="83"/>
      <c r="B503" s="83"/>
      <c r="C503" s="87" t="str">
        <f t="shared" si="7"/>
        <v/>
      </c>
      <c r="D503" s="82"/>
    </row>
    <row r="504" spans="1:4" ht="12.75">
      <c r="A504" s="83"/>
      <c r="B504" s="83"/>
      <c r="C504" s="87" t="str">
        <f t="shared" si="7"/>
        <v/>
      </c>
      <c r="D504" s="82"/>
    </row>
    <row r="505" spans="1:4" ht="12.75">
      <c r="A505" s="83"/>
      <c r="B505" s="83"/>
      <c r="C505" s="87" t="str">
        <f t="shared" si="7"/>
        <v/>
      </c>
      <c r="D505" s="82"/>
    </row>
    <row r="506" spans="1:4" ht="12.75">
      <c r="A506" s="83"/>
      <c r="B506" s="83"/>
      <c r="C506" s="87" t="str">
        <f t="shared" si="7"/>
        <v/>
      </c>
      <c r="D506" s="82"/>
    </row>
    <row r="507" spans="1:4" ht="12.75">
      <c r="A507" s="83"/>
      <c r="B507" s="83"/>
      <c r="C507" s="87" t="str">
        <f t="shared" si="7"/>
        <v/>
      </c>
      <c r="D507" s="82"/>
    </row>
    <row r="508" spans="1:4" ht="12.75">
      <c r="A508" s="83"/>
      <c r="B508" s="83"/>
      <c r="C508" s="87" t="str">
        <f t="shared" si="7"/>
        <v/>
      </c>
      <c r="D508" s="82"/>
    </row>
    <row r="509" spans="1:4" ht="12.75">
      <c r="A509" s="83"/>
      <c r="B509" s="83"/>
      <c r="C509" s="87" t="str">
        <f t="shared" si="7"/>
        <v/>
      </c>
      <c r="D509" s="82"/>
    </row>
    <row r="510" spans="1:4" ht="12.75">
      <c r="A510" s="83"/>
      <c r="B510" s="83"/>
      <c r="C510" s="87" t="str">
        <f t="shared" si="7"/>
        <v/>
      </c>
      <c r="D510" s="82"/>
    </row>
    <row r="511" spans="1:4" ht="12.75">
      <c r="A511" s="83"/>
      <c r="B511" s="83"/>
      <c r="C511" s="87" t="str">
        <f t="shared" si="7"/>
        <v/>
      </c>
      <c r="D511" s="82"/>
    </row>
    <row r="512" spans="1:4" ht="12.75">
      <c r="A512" s="83"/>
      <c r="B512" s="83"/>
      <c r="C512" s="87" t="str">
        <f t="shared" si="7"/>
        <v/>
      </c>
      <c r="D512" s="82"/>
    </row>
    <row r="513" spans="1:4" ht="12.75">
      <c r="A513" s="83"/>
      <c r="B513" s="83"/>
      <c r="C513" s="87" t="str">
        <f t="shared" si="7"/>
        <v/>
      </c>
      <c r="D513" s="82"/>
    </row>
    <row r="514" spans="1:4" ht="12.75">
      <c r="A514" s="83"/>
      <c r="B514" s="83"/>
      <c r="C514" s="87" t="str">
        <f t="shared" si="7"/>
        <v/>
      </c>
      <c r="D514" s="82"/>
    </row>
    <row r="515" spans="1:4" ht="12.75">
      <c r="A515" s="83"/>
      <c r="B515" s="83"/>
      <c r="C515" s="87" t="str">
        <f t="shared" si="7"/>
        <v/>
      </c>
      <c r="D515" s="82"/>
    </row>
    <row r="516" spans="1:4" ht="12.75">
      <c r="A516" s="83"/>
      <c r="B516" s="83"/>
      <c r="C516" s="87" t="str">
        <f t="shared" si="7"/>
        <v/>
      </c>
      <c r="D516" s="82"/>
    </row>
    <row r="517" spans="1:4" ht="12.75">
      <c r="A517" s="83"/>
      <c r="B517" s="83"/>
      <c r="C517" s="87" t="str">
        <f t="shared" ref="C517:C580" si="8">IF(A517="","",B517+B517*$B$1)</f>
        <v/>
      </c>
      <c r="D517" s="82"/>
    </row>
    <row r="518" spans="1:4" ht="12.75">
      <c r="A518" s="83"/>
      <c r="B518" s="83"/>
      <c r="C518" s="87" t="str">
        <f t="shared" si="8"/>
        <v/>
      </c>
      <c r="D518" s="82"/>
    </row>
    <row r="519" spans="1:4" ht="12.75">
      <c r="A519" s="83"/>
      <c r="B519" s="83"/>
      <c r="C519" s="87" t="str">
        <f t="shared" si="8"/>
        <v/>
      </c>
      <c r="D519" s="82"/>
    </row>
    <row r="520" spans="1:4" ht="12.75">
      <c r="A520" s="83"/>
      <c r="B520" s="83"/>
      <c r="C520" s="87" t="str">
        <f t="shared" si="8"/>
        <v/>
      </c>
      <c r="D520" s="82"/>
    </row>
    <row r="521" spans="1:4" ht="12.75">
      <c r="A521" s="83"/>
      <c r="B521" s="83"/>
      <c r="C521" s="87" t="str">
        <f t="shared" si="8"/>
        <v/>
      </c>
      <c r="D521" s="82"/>
    </row>
    <row r="522" spans="1:4" ht="12.75">
      <c r="A522" s="83"/>
      <c r="B522" s="83"/>
      <c r="C522" s="87" t="str">
        <f t="shared" si="8"/>
        <v/>
      </c>
      <c r="D522" s="82"/>
    </row>
    <row r="523" spans="1:4" ht="12.75">
      <c r="A523" s="83"/>
      <c r="B523" s="83"/>
      <c r="C523" s="87" t="str">
        <f t="shared" si="8"/>
        <v/>
      </c>
      <c r="D523" s="82"/>
    </row>
    <row r="524" spans="1:4" ht="12.75">
      <c r="A524" s="83"/>
      <c r="B524" s="83"/>
      <c r="C524" s="87" t="str">
        <f t="shared" si="8"/>
        <v/>
      </c>
      <c r="D524" s="82"/>
    </row>
    <row r="525" spans="1:4" ht="12.75">
      <c r="A525" s="83"/>
      <c r="B525" s="83"/>
      <c r="C525" s="87" t="str">
        <f t="shared" si="8"/>
        <v/>
      </c>
      <c r="D525" s="82"/>
    </row>
    <row r="526" spans="1:4" ht="12.75">
      <c r="A526" s="83"/>
      <c r="B526" s="83"/>
      <c r="C526" s="87" t="str">
        <f t="shared" si="8"/>
        <v/>
      </c>
      <c r="D526" s="82"/>
    </row>
    <row r="527" spans="1:4" ht="12.75">
      <c r="A527" s="83"/>
      <c r="B527" s="83"/>
      <c r="C527" s="87" t="str">
        <f t="shared" si="8"/>
        <v/>
      </c>
      <c r="D527" s="82"/>
    </row>
    <row r="528" spans="1:4" ht="12.75">
      <c r="A528" s="83"/>
      <c r="B528" s="83"/>
      <c r="C528" s="87" t="str">
        <f t="shared" si="8"/>
        <v/>
      </c>
      <c r="D528" s="82"/>
    </row>
    <row r="529" spans="1:4" ht="12.75">
      <c r="A529" s="83"/>
      <c r="B529" s="83"/>
      <c r="C529" s="87" t="str">
        <f t="shared" si="8"/>
        <v/>
      </c>
      <c r="D529" s="82"/>
    </row>
    <row r="530" spans="1:4" ht="12.75">
      <c r="A530" s="83"/>
      <c r="B530" s="83"/>
      <c r="C530" s="87" t="str">
        <f t="shared" si="8"/>
        <v/>
      </c>
      <c r="D530" s="82"/>
    </row>
    <row r="531" spans="1:4" ht="12.75">
      <c r="A531" s="83"/>
      <c r="B531" s="83"/>
      <c r="C531" s="87" t="str">
        <f t="shared" si="8"/>
        <v/>
      </c>
      <c r="D531" s="82"/>
    </row>
    <row r="532" spans="1:4" ht="12.75">
      <c r="A532" s="83"/>
      <c r="B532" s="83"/>
      <c r="C532" s="87" t="str">
        <f t="shared" si="8"/>
        <v/>
      </c>
      <c r="D532" s="82"/>
    </row>
    <row r="533" spans="1:4" ht="12.75">
      <c r="A533" s="83"/>
      <c r="B533" s="83"/>
      <c r="C533" s="87" t="str">
        <f t="shared" si="8"/>
        <v/>
      </c>
      <c r="D533" s="82"/>
    </row>
    <row r="534" spans="1:4" ht="12.75">
      <c r="A534" s="83"/>
      <c r="B534" s="83"/>
      <c r="C534" s="87" t="str">
        <f t="shared" si="8"/>
        <v/>
      </c>
      <c r="D534" s="82"/>
    </row>
    <row r="535" spans="1:4" ht="12.75">
      <c r="A535" s="83"/>
      <c r="B535" s="83"/>
      <c r="C535" s="87" t="str">
        <f t="shared" si="8"/>
        <v/>
      </c>
      <c r="D535" s="82"/>
    </row>
    <row r="536" spans="1:4" ht="12.75">
      <c r="A536" s="83"/>
      <c r="B536" s="83"/>
      <c r="C536" s="87" t="str">
        <f t="shared" si="8"/>
        <v/>
      </c>
      <c r="D536" s="82"/>
    </row>
    <row r="537" spans="1:4" ht="12.75">
      <c r="A537" s="83"/>
      <c r="B537" s="83"/>
      <c r="C537" s="87" t="str">
        <f t="shared" si="8"/>
        <v/>
      </c>
      <c r="D537" s="82"/>
    </row>
    <row r="538" spans="1:4" ht="12.75">
      <c r="A538" s="83"/>
      <c r="B538" s="83"/>
      <c r="C538" s="87" t="str">
        <f t="shared" si="8"/>
        <v/>
      </c>
      <c r="D538" s="82"/>
    </row>
    <row r="539" spans="1:4" ht="12.75">
      <c r="A539" s="83"/>
      <c r="B539" s="83"/>
      <c r="C539" s="87" t="str">
        <f t="shared" si="8"/>
        <v/>
      </c>
      <c r="D539" s="82"/>
    </row>
    <row r="540" spans="1:4" ht="12.75">
      <c r="A540" s="83"/>
      <c r="B540" s="83"/>
      <c r="C540" s="87" t="str">
        <f t="shared" si="8"/>
        <v/>
      </c>
      <c r="D540" s="82"/>
    </row>
    <row r="541" spans="1:4" ht="12.75">
      <c r="A541" s="83"/>
      <c r="B541" s="83"/>
      <c r="C541" s="87" t="str">
        <f t="shared" si="8"/>
        <v/>
      </c>
      <c r="D541" s="82"/>
    </row>
    <row r="542" spans="1:4" ht="12.75">
      <c r="A542" s="83"/>
      <c r="B542" s="83"/>
      <c r="C542" s="87" t="str">
        <f t="shared" si="8"/>
        <v/>
      </c>
      <c r="D542" s="82"/>
    </row>
    <row r="543" spans="1:4" ht="12.75">
      <c r="A543" s="83"/>
      <c r="B543" s="83"/>
      <c r="C543" s="87" t="str">
        <f t="shared" si="8"/>
        <v/>
      </c>
      <c r="D543" s="82"/>
    </row>
    <row r="544" spans="1:4" ht="12.75">
      <c r="A544" s="83"/>
      <c r="B544" s="83"/>
      <c r="C544" s="87" t="str">
        <f t="shared" si="8"/>
        <v/>
      </c>
      <c r="D544" s="82"/>
    </row>
    <row r="545" spans="1:4" ht="12.75">
      <c r="A545" s="83"/>
      <c r="B545" s="83"/>
      <c r="C545" s="87" t="str">
        <f t="shared" si="8"/>
        <v/>
      </c>
      <c r="D545" s="82"/>
    </row>
    <row r="546" spans="1:4" ht="12.75">
      <c r="A546" s="83"/>
      <c r="B546" s="83"/>
      <c r="C546" s="87" t="str">
        <f t="shared" si="8"/>
        <v/>
      </c>
      <c r="D546" s="82"/>
    </row>
    <row r="547" spans="1:4" ht="12.75">
      <c r="A547" s="83"/>
      <c r="B547" s="83"/>
      <c r="C547" s="87" t="str">
        <f t="shared" si="8"/>
        <v/>
      </c>
      <c r="D547" s="82"/>
    </row>
    <row r="548" spans="1:4" ht="12.75">
      <c r="A548" s="83"/>
      <c r="B548" s="83"/>
      <c r="C548" s="87" t="str">
        <f t="shared" si="8"/>
        <v/>
      </c>
      <c r="D548" s="82"/>
    </row>
    <row r="549" spans="1:4" ht="12.75">
      <c r="A549" s="83"/>
      <c r="B549" s="83"/>
      <c r="C549" s="87" t="str">
        <f t="shared" si="8"/>
        <v/>
      </c>
      <c r="D549" s="82"/>
    </row>
    <row r="550" spans="1:4" ht="12.75">
      <c r="A550" s="83"/>
      <c r="B550" s="83"/>
      <c r="C550" s="87" t="str">
        <f t="shared" si="8"/>
        <v/>
      </c>
      <c r="D550" s="82"/>
    </row>
    <row r="551" spans="1:4" ht="12.75">
      <c r="A551" s="83"/>
      <c r="B551" s="83"/>
      <c r="C551" s="87" t="str">
        <f t="shared" si="8"/>
        <v/>
      </c>
      <c r="D551" s="82"/>
    </row>
    <row r="552" spans="1:4" ht="12.75">
      <c r="A552" s="83"/>
      <c r="B552" s="83"/>
      <c r="C552" s="87" t="str">
        <f t="shared" si="8"/>
        <v/>
      </c>
      <c r="D552" s="82"/>
    </row>
    <row r="553" spans="1:4" ht="12.75">
      <c r="A553" s="83"/>
      <c r="B553" s="83"/>
      <c r="C553" s="87" t="str">
        <f t="shared" si="8"/>
        <v/>
      </c>
      <c r="D553" s="82"/>
    </row>
    <row r="554" spans="1:4" ht="12.75">
      <c r="A554" s="83"/>
      <c r="B554" s="83"/>
      <c r="C554" s="87" t="str">
        <f t="shared" si="8"/>
        <v/>
      </c>
      <c r="D554" s="82"/>
    </row>
    <row r="555" spans="1:4" ht="12.75">
      <c r="A555" s="83"/>
      <c r="B555" s="83"/>
      <c r="C555" s="87" t="str">
        <f t="shared" si="8"/>
        <v/>
      </c>
      <c r="D555" s="82"/>
    </row>
    <row r="556" spans="1:4" ht="12.75">
      <c r="A556" s="83"/>
      <c r="B556" s="83"/>
      <c r="C556" s="87" t="str">
        <f t="shared" si="8"/>
        <v/>
      </c>
      <c r="D556" s="82"/>
    </row>
    <row r="557" spans="1:4" ht="12.75">
      <c r="A557" s="83"/>
      <c r="B557" s="83"/>
      <c r="C557" s="87" t="str">
        <f t="shared" si="8"/>
        <v/>
      </c>
      <c r="D557" s="82"/>
    </row>
    <row r="558" spans="1:4" ht="12.75">
      <c r="A558" s="83"/>
      <c r="B558" s="83"/>
      <c r="C558" s="87" t="str">
        <f t="shared" si="8"/>
        <v/>
      </c>
      <c r="D558" s="82"/>
    </row>
    <row r="559" spans="1:4" ht="12.75">
      <c r="A559" s="83"/>
      <c r="B559" s="83"/>
      <c r="C559" s="87" t="str">
        <f t="shared" si="8"/>
        <v/>
      </c>
      <c r="D559" s="82"/>
    </row>
    <row r="560" spans="1:4" ht="12.75">
      <c r="A560" s="83"/>
      <c r="B560" s="83"/>
      <c r="C560" s="87" t="str">
        <f t="shared" si="8"/>
        <v/>
      </c>
      <c r="D560" s="82"/>
    </row>
    <row r="561" spans="1:4" ht="12.75">
      <c r="A561" s="83"/>
      <c r="B561" s="83"/>
      <c r="C561" s="87" t="str">
        <f t="shared" si="8"/>
        <v/>
      </c>
      <c r="D561" s="82"/>
    </row>
    <row r="562" spans="1:4" ht="12.75">
      <c r="A562" s="83"/>
      <c r="B562" s="83"/>
      <c r="C562" s="87" t="str">
        <f t="shared" si="8"/>
        <v/>
      </c>
      <c r="D562" s="82"/>
    </row>
    <row r="563" spans="1:4" ht="12.75">
      <c r="A563" s="83"/>
      <c r="B563" s="83"/>
      <c r="C563" s="87" t="str">
        <f t="shared" si="8"/>
        <v/>
      </c>
      <c r="D563" s="82"/>
    </row>
    <row r="564" spans="1:4" ht="12.75">
      <c r="A564" s="83"/>
      <c r="B564" s="83"/>
      <c r="C564" s="87" t="str">
        <f t="shared" si="8"/>
        <v/>
      </c>
      <c r="D564" s="82"/>
    </row>
    <row r="565" spans="1:4" ht="12.75">
      <c r="A565" s="83"/>
      <c r="B565" s="83"/>
      <c r="C565" s="87" t="str">
        <f t="shared" si="8"/>
        <v/>
      </c>
      <c r="D565" s="82"/>
    </row>
    <row r="566" spans="1:4" ht="12.75">
      <c r="A566" s="83"/>
      <c r="B566" s="83"/>
      <c r="C566" s="87" t="str">
        <f t="shared" si="8"/>
        <v/>
      </c>
      <c r="D566" s="82"/>
    </row>
    <row r="567" spans="1:4" ht="12.75">
      <c r="A567" s="83"/>
      <c r="B567" s="83"/>
      <c r="C567" s="87" t="str">
        <f t="shared" si="8"/>
        <v/>
      </c>
      <c r="D567" s="82"/>
    </row>
    <row r="568" spans="1:4" ht="12.75">
      <c r="A568" s="83"/>
      <c r="B568" s="83"/>
      <c r="C568" s="87" t="str">
        <f t="shared" si="8"/>
        <v/>
      </c>
      <c r="D568" s="82"/>
    </row>
    <row r="569" spans="1:4" ht="12.75">
      <c r="A569" s="83"/>
      <c r="B569" s="83"/>
      <c r="C569" s="87" t="str">
        <f t="shared" si="8"/>
        <v/>
      </c>
      <c r="D569" s="82"/>
    </row>
    <row r="570" spans="1:4" ht="12.75">
      <c r="A570" s="83"/>
      <c r="B570" s="83"/>
      <c r="C570" s="87" t="str">
        <f t="shared" si="8"/>
        <v/>
      </c>
      <c r="D570" s="82"/>
    </row>
    <row r="571" spans="1:4" ht="12.75">
      <c r="A571" s="83"/>
      <c r="B571" s="83"/>
      <c r="C571" s="87" t="str">
        <f t="shared" si="8"/>
        <v/>
      </c>
      <c r="D571" s="82"/>
    </row>
    <row r="572" spans="1:4" ht="12.75">
      <c r="A572" s="83"/>
      <c r="B572" s="83"/>
      <c r="C572" s="87" t="str">
        <f t="shared" si="8"/>
        <v/>
      </c>
      <c r="D572" s="82"/>
    </row>
    <row r="573" spans="1:4" ht="12.75">
      <c r="A573" s="83"/>
      <c r="B573" s="83"/>
      <c r="C573" s="87" t="str">
        <f t="shared" si="8"/>
        <v/>
      </c>
      <c r="D573" s="82"/>
    </row>
    <row r="574" spans="1:4" ht="12.75">
      <c r="A574" s="83"/>
      <c r="B574" s="83"/>
      <c r="C574" s="87" t="str">
        <f t="shared" si="8"/>
        <v/>
      </c>
      <c r="D574" s="82"/>
    </row>
    <row r="575" spans="1:4" ht="12.75">
      <c r="A575" s="83"/>
      <c r="B575" s="83"/>
      <c r="C575" s="87" t="str">
        <f t="shared" si="8"/>
        <v/>
      </c>
      <c r="D575" s="82"/>
    </row>
    <row r="576" spans="1:4" ht="12.75">
      <c r="A576" s="83"/>
      <c r="B576" s="83"/>
      <c r="C576" s="87" t="str">
        <f t="shared" si="8"/>
        <v/>
      </c>
      <c r="D576" s="82"/>
    </row>
    <row r="577" spans="1:4" ht="12.75">
      <c r="A577" s="83"/>
      <c r="B577" s="83"/>
      <c r="C577" s="87" t="str">
        <f t="shared" si="8"/>
        <v/>
      </c>
      <c r="D577" s="82"/>
    </row>
    <row r="578" spans="1:4" ht="12.75">
      <c r="A578" s="83"/>
      <c r="B578" s="83"/>
      <c r="C578" s="87" t="str">
        <f t="shared" si="8"/>
        <v/>
      </c>
      <c r="D578" s="82"/>
    </row>
    <row r="579" spans="1:4" ht="12.75">
      <c r="A579" s="83"/>
      <c r="B579" s="83"/>
      <c r="C579" s="87" t="str">
        <f t="shared" si="8"/>
        <v/>
      </c>
      <c r="D579" s="82"/>
    </row>
    <row r="580" spans="1:4" ht="12.75">
      <c r="A580" s="83"/>
      <c r="B580" s="83"/>
      <c r="C580" s="87" t="str">
        <f t="shared" si="8"/>
        <v/>
      </c>
      <c r="D580" s="82"/>
    </row>
    <row r="581" spans="1:4" ht="12.75">
      <c r="A581" s="83"/>
      <c r="B581" s="83"/>
      <c r="C581" s="87" t="str">
        <f t="shared" ref="C581:C644" si="9">IF(A581="","",B581+B581*$B$1)</f>
        <v/>
      </c>
      <c r="D581" s="82"/>
    </row>
    <row r="582" spans="1:4" ht="12.75">
      <c r="A582" s="83"/>
      <c r="B582" s="83"/>
      <c r="C582" s="87" t="str">
        <f t="shared" si="9"/>
        <v/>
      </c>
      <c r="D582" s="82"/>
    </row>
    <row r="583" spans="1:4" ht="12.75">
      <c r="A583" s="83"/>
      <c r="B583" s="83"/>
      <c r="C583" s="87" t="str">
        <f t="shared" si="9"/>
        <v/>
      </c>
      <c r="D583" s="82"/>
    </row>
    <row r="584" spans="1:4" ht="12.75">
      <c r="A584" s="83"/>
      <c r="B584" s="83"/>
      <c r="C584" s="87" t="str">
        <f t="shared" si="9"/>
        <v/>
      </c>
      <c r="D584" s="82"/>
    </row>
    <row r="585" spans="1:4" ht="12.75">
      <c r="A585" s="83"/>
      <c r="B585" s="83"/>
      <c r="C585" s="87" t="str">
        <f t="shared" si="9"/>
        <v/>
      </c>
      <c r="D585" s="82"/>
    </row>
    <row r="586" spans="1:4" ht="12.75">
      <c r="A586" s="83"/>
      <c r="B586" s="83"/>
      <c r="C586" s="87" t="str">
        <f t="shared" si="9"/>
        <v/>
      </c>
      <c r="D586" s="82"/>
    </row>
    <row r="587" spans="1:4" ht="12.75">
      <c r="A587" s="83"/>
      <c r="B587" s="83"/>
      <c r="C587" s="87" t="str">
        <f t="shared" si="9"/>
        <v/>
      </c>
      <c r="D587" s="82"/>
    </row>
    <row r="588" spans="1:4" ht="12.75">
      <c r="A588" s="83"/>
      <c r="B588" s="83"/>
      <c r="C588" s="87" t="str">
        <f t="shared" si="9"/>
        <v/>
      </c>
      <c r="D588" s="82"/>
    </row>
    <row r="589" spans="1:4" ht="12.75">
      <c r="A589" s="83"/>
      <c r="B589" s="83"/>
      <c r="C589" s="87" t="str">
        <f t="shared" si="9"/>
        <v/>
      </c>
      <c r="D589" s="82"/>
    </row>
    <row r="590" spans="1:4" ht="12.75">
      <c r="A590" s="83"/>
      <c r="B590" s="83"/>
      <c r="C590" s="87" t="str">
        <f t="shared" si="9"/>
        <v/>
      </c>
      <c r="D590" s="82"/>
    </row>
    <row r="591" spans="1:4" ht="12.75">
      <c r="A591" s="83"/>
      <c r="B591" s="83"/>
      <c r="C591" s="87" t="str">
        <f t="shared" si="9"/>
        <v/>
      </c>
      <c r="D591" s="82"/>
    </row>
    <row r="592" spans="1:4" ht="12.75">
      <c r="A592" s="83"/>
      <c r="B592" s="83"/>
      <c r="C592" s="87" t="str">
        <f t="shared" si="9"/>
        <v/>
      </c>
      <c r="D592" s="82"/>
    </row>
    <row r="593" spans="1:4" ht="12.75">
      <c r="A593" s="83"/>
      <c r="B593" s="83"/>
      <c r="C593" s="87" t="str">
        <f t="shared" si="9"/>
        <v/>
      </c>
      <c r="D593" s="82"/>
    </row>
    <row r="594" spans="1:4" ht="12.75">
      <c r="A594" s="83"/>
      <c r="B594" s="83"/>
      <c r="C594" s="87" t="str">
        <f t="shared" si="9"/>
        <v/>
      </c>
      <c r="D594" s="82"/>
    </row>
    <row r="595" spans="1:4" ht="12.75">
      <c r="A595" s="83"/>
      <c r="B595" s="83"/>
      <c r="C595" s="87" t="str">
        <f t="shared" si="9"/>
        <v/>
      </c>
      <c r="D595" s="82"/>
    </row>
    <row r="596" spans="1:4" ht="12.75">
      <c r="A596" s="83"/>
      <c r="B596" s="83"/>
      <c r="C596" s="87" t="str">
        <f t="shared" si="9"/>
        <v/>
      </c>
      <c r="D596" s="82"/>
    </row>
    <row r="597" spans="1:4" ht="12.75">
      <c r="A597" s="83"/>
      <c r="B597" s="83"/>
      <c r="C597" s="87" t="str">
        <f t="shared" si="9"/>
        <v/>
      </c>
      <c r="D597" s="82"/>
    </row>
    <row r="598" spans="1:4" ht="12.75">
      <c r="A598" s="83"/>
      <c r="B598" s="83"/>
      <c r="C598" s="87" t="str">
        <f t="shared" si="9"/>
        <v/>
      </c>
      <c r="D598" s="82"/>
    </row>
    <row r="599" spans="1:4" ht="12.75">
      <c r="A599" s="83"/>
      <c r="B599" s="83"/>
      <c r="C599" s="87" t="str">
        <f t="shared" si="9"/>
        <v/>
      </c>
      <c r="D599" s="82"/>
    </row>
    <row r="600" spans="1:4" ht="12.75">
      <c r="A600" s="83"/>
      <c r="B600" s="83"/>
      <c r="C600" s="87" t="str">
        <f t="shared" si="9"/>
        <v/>
      </c>
      <c r="D600" s="82"/>
    </row>
    <row r="601" spans="1:4" ht="12.75">
      <c r="A601" s="83"/>
      <c r="B601" s="83"/>
      <c r="C601" s="87" t="str">
        <f t="shared" si="9"/>
        <v/>
      </c>
      <c r="D601" s="82"/>
    </row>
    <row r="602" spans="1:4" ht="12.75">
      <c r="A602" s="83"/>
      <c r="B602" s="83"/>
      <c r="C602" s="87" t="str">
        <f t="shared" si="9"/>
        <v/>
      </c>
      <c r="D602" s="82"/>
    </row>
    <row r="603" spans="1:4" ht="12.75">
      <c r="A603" s="83"/>
      <c r="B603" s="83"/>
      <c r="C603" s="87" t="str">
        <f t="shared" si="9"/>
        <v/>
      </c>
      <c r="D603" s="82"/>
    </row>
    <row r="604" spans="1:4" ht="12.75">
      <c r="A604" s="83"/>
      <c r="B604" s="83"/>
      <c r="C604" s="87" t="str">
        <f t="shared" si="9"/>
        <v/>
      </c>
      <c r="D604" s="82"/>
    </row>
    <row r="605" spans="1:4" ht="12.75">
      <c r="A605" s="83"/>
      <c r="B605" s="83"/>
      <c r="C605" s="87" t="str">
        <f t="shared" si="9"/>
        <v/>
      </c>
      <c r="D605" s="82"/>
    </row>
    <row r="606" spans="1:4" ht="12.75">
      <c r="A606" s="83"/>
      <c r="B606" s="83"/>
      <c r="C606" s="87" t="str">
        <f t="shared" si="9"/>
        <v/>
      </c>
      <c r="D606" s="82"/>
    </row>
    <row r="607" spans="1:4" ht="12.75">
      <c r="A607" s="83"/>
      <c r="B607" s="83"/>
      <c r="C607" s="87" t="str">
        <f t="shared" si="9"/>
        <v/>
      </c>
      <c r="D607" s="82"/>
    </row>
    <row r="608" spans="1:4" ht="12.75">
      <c r="A608" s="83"/>
      <c r="B608" s="83"/>
      <c r="C608" s="87" t="str">
        <f t="shared" si="9"/>
        <v/>
      </c>
      <c r="D608" s="82"/>
    </row>
    <row r="609" spans="1:4" ht="12.75">
      <c r="A609" s="83"/>
      <c r="B609" s="83"/>
      <c r="C609" s="87" t="str">
        <f t="shared" si="9"/>
        <v/>
      </c>
      <c r="D609" s="82"/>
    </row>
    <row r="610" spans="1:4" ht="12.75">
      <c r="A610" s="83"/>
      <c r="B610" s="83"/>
      <c r="C610" s="87" t="str">
        <f t="shared" si="9"/>
        <v/>
      </c>
      <c r="D610" s="82"/>
    </row>
    <row r="611" spans="1:4" ht="12.75">
      <c r="A611" s="83"/>
      <c r="B611" s="83"/>
      <c r="C611" s="87" t="str">
        <f t="shared" si="9"/>
        <v/>
      </c>
      <c r="D611" s="82"/>
    </row>
    <row r="612" spans="1:4" ht="12.75">
      <c r="A612" s="83"/>
      <c r="B612" s="83"/>
      <c r="C612" s="87" t="str">
        <f t="shared" si="9"/>
        <v/>
      </c>
      <c r="D612" s="82"/>
    </row>
    <row r="613" spans="1:4" ht="12.75">
      <c r="A613" s="83"/>
      <c r="B613" s="83"/>
      <c r="C613" s="87" t="str">
        <f t="shared" si="9"/>
        <v/>
      </c>
      <c r="D613" s="82"/>
    </row>
    <row r="614" spans="1:4" ht="12.75">
      <c r="A614" s="83"/>
      <c r="B614" s="83"/>
      <c r="C614" s="87" t="str">
        <f t="shared" si="9"/>
        <v/>
      </c>
      <c r="D614" s="82"/>
    </row>
    <row r="615" spans="1:4" ht="12.75">
      <c r="A615" s="83"/>
      <c r="B615" s="83"/>
      <c r="C615" s="87" t="str">
        <f t="shared" si="9"/>
        <v/>
      </c>
      <c r="D615" s="82"/>
    </row>
    <row r="616" spans="1:4" ht="12.75">
      <c r="A616" s="83"/>
      <c r="B616" s="83"/>
      <c r="C616" s="87" t="str">
        <f t="shared" si="9"/>
        <v/>
      </c>
      <c r="D616" s="82"/>
    </row>
    <row r="617" spans="1:4" ht="12.75">
      <c r="A617" s="83"/>
      <c r="B617" s="83"/>
      <c r="C617" s="87" t="str">
        <f t="shared" si="9"/>
        <v/>
      </c>
      <c r="D617" s="82"/>
    </row>
    <row r="618" spans="1:4" ht="12.75">
      <c r="A618" s="83"/>
      <c r="B618" s="83"/>
      <c r="C618" s="87" t="str">
        <f t="shared" si="9"/>
        <v/>
      </c>
      <c r="D618" s="82"/>
    </row>
    <row r="619" spans="1:4" ht="12.75">
      <c r="A619" s="83"/>
      <c r="B619" s="83"/>
      <c r="C619" s="87" t="str">
        <f t="shared" si="9"/>
        <v/>
      </c>
      <c r="D619" s="82"/>
    </row>
    <row r="620" spans="1:4" ht="12.75">
      <c r="A620" s="83"/>
      <c r="B620" s="83"/>
      <c r="C620" s="87" t="str">
        <f t="shared" si="9"/>
        <v/>
      </c>
      <c r="D620" s="82"/>
    </row>
    <row r="621" spans="1:4" ht="12.75">
      <c r="A621" s="83"/>
      <c r="B621" s="83"/>
      <c r="C621" s="87" t="str">
        <f t="shared" si="9"/>
        <v/>
      </c>
      <c r="D621" s="82"/>
    </row>
    <row r="622" spans="1:4" ht="12.75">
      <c r="A622" s="83"/>
      <c r="B622" s="83"/>
      <c r="C622" s="87" t="str">
        <f t="shared" si="9"/>
        <v/>
      </c>
      <c r="D622" s="82"/>
    </row>
    <row r="623" spans="1:4" ht="12.75">
      <c r="A623" s="83"/>
      <c r="B623" s="83"/>
      <c r="C623" s="87" t="str">
        <f t="shared" si="9"/>
        <v/>
      </c>
      <c r="D623" s="82"/>
    </row>
    <row r="624" spans="1:4" ht="12.75">
      <c r="A624" s="83"/>
      <c r="B624" s="83"/>
      <c r="C624" s="87" t="str">
        <f t="shared" si="9"/>
        <v/>
      </c>
      <c r="D624" s="82"/>
    </row>
    <row r="625" spans="1:4" ht="12.75">
      <c r="A625" s="83"/>
      <c r="B625" s="83"/>
      <c r="C625" s="87" t="str">
        <f t="shared" si="9"/>
        <v/>
      </c>
      <c r="D625" s="82"/>
    </row>
    <row r="626" spans="1:4" ht="12.75">
      <c r="A626" s="83"/>
      <c r="B626" s="83"/>
      <c r="C626" s="87" t="str">
        <f t="shared" si="9"/>
        <v/>
      </c>
      <c r="D626" s="82"/>
    </row>
    <row r="627" spans="1:4" ht="12.75">
      <c r="A627" s="83"/>
      <c r="B627" s="83"/>
      <c r="C627" s="87" t="str">
        <f t="shared" si="9"/>
        <v/>
      </c>
      <c r="D627" s="82"/>
    </row>
    <row r="628" spans="1:4" ht="12.75">
      <c r="A628" s="83"/>
      <c r="B628" s="83"/>
      <c r="C628" s="87" t="str">
        <f t="shared" si="9"/>
        <v/>
      </c>
      <c r="D628" s="82"/>
    </row>
    <row r="629" spans="1:4" ht="12.75">
      <c r="A629" s="83"/>
      <c r="B629" s="83"/>
      <c r="C629" s="87" t="str">
        <f t="shared" si="9"/>
        <v/>
      </c>
      <c r="D629" s="82"/>
    </row>
    <row r="630" spans="1:4" ht="12.75">
      <c r="A630" s="83"/>
      <c r="B630" s="83"/>
      <c r="C630" s="87" t="str">
        <f t="shared" si="9"/>
        <v/>
      </c>
      <c r="D630" s="82"/>
    </row>
    <row r="631" spans="1:4" ht="12.75">
      <c r="A631" s="83"/>
      <c r="B631" s="83"/>
      <c r="C631" s="87" t="str">
        <f t="shared" si="9"/>
        <v/>
      </c>
      <c r="D631" s="82"/>
    </row>
    <row r="632" spans="1:4" ht="12.75">
      <c r="A632" s="83"/>
      <c r="B632" s="83"/>
      <c r="C632" s="87" t="str">
        <f t="shared" si="9"/>
        <v/>
      </c>
      <c r="D632" s="82"/>
    </row>
    <row r="633" spans="1:4" ht="12.75">
      <c r="A633" s="83"/>
      <c r="B633" s="83"/>
      <c r="C633" s="87" t="str">
        <f t="shared" si="9"/>
        <v/>
      </c>
      <c r="D633" s="82"/>
    </row>
    <row r="634" spans="1:4" ht="12.75">
      <c r="A634" s="83"/>
      <c r="B634" s="83"/>
      <c r="C634" s="87" t="str">
        <f t="shared" si="9"/>
        <v/>
      </c>
      <c r="D634" s="82"/>
    </row>
    <row r="635" spans="1:4" ht="12.75">
      <c r="A635" s="83"/>
      <c r="B635" s="83"/>
      <c r="C635" s="87" t="str">
        <f t="shared" si="9"/>
        <v/>
      </c>
      <c r="D635" s="82"/>
    </row>
    <row r="636" spans="1:4" ht="12.75">
      <c r="A636" s="83"/>
      <c r="B636" s="83"/>
      <c r="C636" s="87" t="str">
        <f t="shared" si="9"/>
        <v/>
      </c>
      <c r="D636" s="82"/>
    </row>
    <row r="637" spans="1:4" ht="12.75">
      <c r="A637" s="83"/>
      <c r="B637" s="83"/>
      <c r="C637" s="87" t="str">
        <f t="shared" si="9"/>
        <v/>
      </c>
      <c r="D637" s="82"/>
    </row>
    <row r="638" spans="1:4" ht="12.75">
      <c r="A638" s="83"/>
      <c r="B638" s="83"/>
      <c r="C638" s="87" t="str">
        <f t="shared" si="9"/>
        <v/>
      </c>
      <c r="D638" s="82"/>
    </row>
    <row r="639" spans="1:4" ht="12.75">
      <c r="A639" s="83"/>
      <c r="B639" s="83"/>
      <c r="C639" s="87" t="str">
        <f t="shared" si="9"/>
        <v/>
      </c>
      <c r="D639" s="82"/>
    </row>
    <row r="640" spans="1:4" ht="12.75">
      <c r="A640" s="83"/>
      <c r="B640" s="83"/>
      <c r="C640" s="87" t="str">
        <f t="shared" si="9"/>
        <v/>
      </c>
      <c r="D640" s="82"/>
    </row>
    <row r="641" spans="1:4" ht="12.75">
      <c r="A641" s="83"/>
      <c r="B641" s="83"/>
      <c r="C641" s="87" t="str">
        <f t="shared" si="9"/>
        <v/>
      </c>
      <c r="D641" s="82"/>
    </row>
    <row r="642" spans="1:4" ht="12.75">
      <c r="A642" s="83"/>
      <c r="B642" s="83"/>
      <c r="C642" s="87" t="str">
        <f t="shared" si="9"/>
        <v/>
      </c>
      <c r="D642" s="82"/>
    </row>
    <row r="643" spans="1:4" ht="12.75">
      <c r="A643" s="83"/>
      <c r="B643" s="83"/>
      <c r="C643" s="87" t="str">
        <f t="shared" si="9"/>
        <v/>
      </c>
      <c r="D643" s="82"/>
    </row>
    <row r="644" spans="1:4" ht="12.75">
      <c r="A644" s="83"/>
      <c r="B644" s="83"/>
      <c r="C644" s="87" t="str">
        <f t="shared" si="9"/>
        <v/>
      </c>
      <c r="D644" s="82"/>
    </row>
    <row r="645" spans="1:4" ht="12.75">
      <c r="A645" s="83"/>
      <c r="B645" s="83"/>
      <c r="C645" s="87" t="str">
        <f t="shared" ref="C645:C708" si="10">IF(A645="","",B645+B645*$B$1)</f>
        <v/>
      </c>
      <c r="D645" s="82"/>
    </row>
    <row r="646" spans="1:4" ht="12.75">
      <c r="A646" s="83"/>
      <c r="B646" s="83"/>
      <c r="C646" s="87" t="str">
        <f t="shared" si="10"/>
        <v/>
      </c>
      <c r="D646" s="82"/>
    </row>
    <row r="647" spans="1:4" ht="12.75">
      <c r="A647" s="83"/>
      <c r="B647" s="83"/>
      <c r="C647" s="87" t="str">
        <f t="shared" si="10"/>
        <v/>
      </c>
      <c r="D647" s="82"/>
    </row>
    <row r="648" spans="1:4" ht="12.75">
      <c r="A648" s="83"/>
      <c r="B648" s="83"/>
      <c r="C648" s="87" t="str">
        <f t="shared" si="10"/>
        <v/>
      </c>
      <c r="D648" s="82"/>
    </row>
    <row r="649" spans="1:4" ht="12.75">
      <c r="A649" s="83"/>
      <c r="B649" s="83"/>
      <c r="C649" s="87" t="str">
        <f t="shared" si="10"/>
        <v/>
      </c>
      <c r="D649" s="82"/>
    </row>
    <row r="650" spans="1:4" ht="12.75">
      <c r="A650" s="83"/>
      <c r="B650" s="83"/>
      <c r="C650" s="87" t="str">
        <f t="shared" si="10"/>
        <v/>
      </c>
      <c r="D650" s="82"/>
    </row>
    <row r="651" spans="1:4" ht="12.75">
      <c r="A651" s="83"/>
      <c r="B651" s="83"/>
      <c r="C651" s="87" t="str">
        <f t="shared" si="10"/>
        <v/>
      </c>
      <c r="D651" s="82"/>
    </row>
    <row r="652" spans="1:4" ht="12.75">
      <c r="A652" s="83"/>
      <c r="B652" s="83"/>
      <c r="C652" s="87" t="str">
        <f t="shared" si="10"/>
        <v/>
      </c>
      <c r="D652" s="82"/>
    </row>
    <row r="653" spans="1:4" ht="12.75">
      <c r="A653" s="83"/>
      <c r="B653" s="83"/>
      <c r="C653" s="87" t="str">
        <f t="shared" si="10"/>
        <v/>
      </c>
      <c r="D653" s="82"/>
    </row>
    <row r="654" spans="1:4" ht="12.75">
      <c r="A654" s="83"/>
      <c r="B654" s="83"/>
      <c r="C654" s="87" t="str">
        <f t="shared" si="10"/>
        <v/>
      </c>
      <c r="D654" s="82"/>
    </row>
    <row r="655" spans="1:4" ht="12.75">
      <c r="A655" s="83"/>
      <c r="B655" s="83"/>
      <c r="C655" s="87" t="str">
        <f t="shared" si="10"/>
        <v/>
      </c>
      <c r="D655" s="82"/>
    </row>
    <row r="656" spans="1:4" ht="12.75">
      <c r="A656" s="83"/>
      <c r="B656" s="83"/>
      <c r="C656" s="87" t="str">
        <f t="shared" si="10"/>
        <v/>
      </c>
      <c r="D656" s="82"/>
    </row>
    <row r="657" spans="1:4" ht="12.75">
      <c r="A657" s="83"/>
      <c r="B657" s="83"/>
      <c r="C657" s="87" t="str">
        <f t="shared" si="10"/>
        <v/>
      </c>
      <c r="D657" s="82"/>
    </row>
    <row r="658" spans="1:4" ht="12.75">
      <c r="A658" s="83"/>
      <c r="B658" s="83"/>
      <c r="C658" s="87" t="str">
        <f t="shared" si="10"/>
        <v/>
      </c>
      <c r="D658" s="82"/>
    </row>
    <row r="659" spans="1:4" ht="12.75">
      <c r="A659" s="83"/>
      <c r="B659" s="83"/>
      <c r="C659" s="87" t="str">
        <f t="shared" si="10"/>
        <v/>
      </c>
      <c r="D659" s="82"/>
    </row>
    <row r="660" spans="1:4" ht="12.75">
      <c r="A660" s="83"/>
      <c r="B660" s="83"/>
      <c r="C660" s="87" t="str">
        <f t="shared" si="10"/>
        <v/>
      </c>
      <c r="D660" s="82"/>
    </row>
    <row r="661" spans="1:4" ht="12.75">
      <c r="A661" s="83"/>
      <c r="B661" s="83"/>
      <c r="C661" s="87" t="str">
        <f t="shared" si="10"/>
        <v/>
      </c>
      <c r="D661" s="82"/>
    </row>
    <row r="662" spans="1:4" ht="12.75">
      <c r="A662" s="83"/>
      <c r="B662" s="83"/>
      <c r="C662" s="87" t="str">
        <f t="shared" si="10"/>
        <v/>
      </c>
      <c r="D662" s="82"/>
    </row>
    <row r="663" spans="1:4" ht="12.75">
      <c r="A663" s="83"/>
      <c r="B663" s="83"/>
      <c r="C663" s="87" t="str">
        <f t="shared" si="10"/>
        <v/>
      </c>
      <c r="D663" s="82"/>
    </row>
    <row r="664" spans="1:4" ht="12.75">
      <c r="A664" s="83"/>
      <c r="B664" s="83"/>
      <c r="C664" s="87" t="str">
        <f t="shared" si="10"/>
        <v/>
      </c>
      <c r="D664" s="82"/>
    </row>
    <row r="665" spans="1:4" ht="12.75">
      <c r="A665" s="83"/>
      <c r="B665" s="83"/>
      <c r="C665" s="87" t="str">
        <f t="shared" si="10"/>
        <v/>
      </c>
      <c r="D665" s="82"/>
    </row>
    <row r="666" spans="1:4" ht="12.75">
      <c r="A666" s="83"/>
      <c r="B666" s="83"/>
      <c r="C666" s="87" t="str">
        <f t="shared" si="10"/>
        <v/>
      </c>
      <c r="D666" s="82"/>
    </row>
    <row r="667" spans="1:4" ht="12.75">
      <c r="A667" s="83"/>
      <c r="B667" s="83"/>
      <c r="C667" s="87" t="str">
        <f t="shared" si="10"/>
        <v/>
      </c>
      <c r="D667" s="82"/>
    </row>
    <row r="668" spans="1:4" ht="12.75">
      <c r="A668" s="83"/>
      <c r="B668" s="83"/>
      <c r="C668" s="87" t="str">
        <f t="shared" si="10"/>
        <v/>
      </c>
      <c r="D668" s="82"/>
    </row>
    <row r="669" spans="1:4" ht="12.75">
      <c r="A669" s="83"/>
      <c r="B669" s="83"/>
      <c r="C669" s="87" t="str">
        <f t="shared" si="10"/>
        <v/>
      </c>
      <c r="D669" s="82"/>
    </row>
    <row r="670" spans="1:4" ht="12.75">
      <c r="A670" s="83"/>
      <c r="B670" s="83"/>
      <c r="C670" s="87" t="str">
        <f t="shared" si="10"/>
        <v/>
      </c>
      <c r="D670" s="82"/>
    </row>
    <row r="671" spans="1:4" ht="12.75">
      <c r="A671" s="83"/>
      <c r="B671" s="83"/>
      <c r="C671" s="87" t="str">
        <f t="shared" si="10"/>
        <v/>
      </c>
      <c r="D671" s="82"/>
    </row>
    <row r="672" spans="1:4" ht="12.75">
      <c r="A672" s="83"/>
      <c r="B672" s="83"/>
      <c r="C672" s="87" t="str">
        <f t="shared" si="10"/>
        <v/>
      </c>
      <c r="D672" s="82"/>
    </row>
    <row r="673" spans="1:4" ht="12.75">
      <c r="A673" s="83"/>
      <c r="B673" s="83"/>
      <c r="C673" s="87" t="str">
        <f t="shared" si="10"/>
        <v/>
      </c>
      <c r="D673" s="82"/>
    </row>
    <row r="674" spans="1:4" ht="12.75">
      <c r="A674" s="83"/>
      <c r="B674" s="83"/>
      <c r="C674" s="87" t="str">
        <f t="shared" si="10"/>
        <v/>
      </c>
      <c r="D674" s="82"/>
    </row>
    <row r="675" spans="1:4" ht="12.75">
      <c r="A675" s="83"/>
      <c r="B675" s="83"/>
      <c r="C675" s="87" t="str">
        <f t="shared" si="10"/>
        <v/>
      </c>
      <c r="D675" s="82"/>
    </row>
    <row r="676" spans="1:4" ht="12.75">
      <c r="A676" s="83"/>
      <c r="B676" s="83"/>
      <c r="C676" s="87" t="str">
        <f t="shared" si="10"/>
        <v/>
      </c>
      <c r="D676" s="82"/>
    </row>
    <row r="677" spans="1:4" ht="12.75">
      <c r="A677" s="83"/>
      <c r="B677" s="83"/>
      <c r="C677" s="87" t="str">
        <f t="shared" si="10"/>
        <v/>
      </c>
      <c r="D677" s="82"/>
    </row>
    <row r="678" spans="1:4" ht="12.75">
      <c r="A678" s="83"/>
      <c r="B678" s="83"/>
      <c r="C678" s="87" t="str">
        <f t="shared" si="10"/>
        <v/>
      </c>
      <c r="D678" s="82"/>
    </row>
    <row r="679" spans="1:4" ht="12.75">
      <c r="A679" s="83"/>
      <c r="B679" s="83"/>
      <c r="C679" s="87" t="str">
        <f t="shared" si="10"/>
        <v/>
      </c>
      <c r="D679" s="82"/>
    </row>
    <row r="680" spans="1:4" ht="12.75">
      <c r="A680" s="83"/>
      <c r="B680" s="83"/>
      <c r="C680" s="87" t="str">
        <f t="shared" si="10"/>
        <v/>
      </c>
      <c r="D680" s="82"/>
    </row>
    <row r="681" spans="1:4" ht="12.75">
      <c r="A681" s="83"/>
      <c r="B681" s="83"/>
      <c r="C681" s="87" t="str">
        <f t="shared" si="10"/>
        <v/>
      </c>
      <c r="D681" s="82"/>
    </row>
    <row r="682" spans="1:4" ht="12.75">
      <c r="A682" s="83"/>
      <c r="B682" s="83"/>
      <c r="C682" s="87" t="str">
        <f t="shared" si="10"/>
        <v/>
      </c>
      <c r="D682" s="82"/>
    </row>
    <row r="683" spans="1:4" ht="12.75">
      <c r="A683" s="83"/>
      <c r="B683" s="83"/>
      <c r="C683" s="87" t="str">
        <f t="shared" si="10"/>
        <v/>
      </c>
      <c r="D683" s="82"/>
    </row>
    <row r="684" spans="1:4" ht="12.75">
      <c r="A684" s="83"/>
      <c r="B684" s="83"/>
      <c r="C684" s="87" t="str">
        <f t="shared" si="10"/>
        <v/>
      </c>
      <c r="D684" s="82"/>
    </row>
    <row r="685" spans="1:4" ht="12.75">
      <c r="A685" s="83"/>
      <c r="B685" s="83"/>
      <c r="C685" s="87" t="str">
        <f t="shared" si="10"/>
        <v/>
      </c>
      <c r="D685" s="82"/>
    </row>
    <row r="686" spans="1:4" ht="12.75">
      <c r="A686" s="83"/>
      <c r="B686" s="83"/>
      <c r="C686" s="87" t="str">
        <f t="shared" si="10"/>
        <v/>
      </c>
      <c r="D686" s="82"/>
    </row>
    <row r="687" spans="1:4" ht="12.75">
      <c r="A687" s="83"/>
      <c r="B687" s="83"/>
      <c r="C687" s="87" t="str">
        <f t="shared" si="10"/>
        <v/>
      </c>
      <c r="D687" s="82"/>
    </row>
    <row r="688" spans="1:4" ht="12.75">
      <c r="A688" s="83"/>
      <c r="B688" s="83"/>
      <c r="C688" s="87" t="str">
        <f t="shared" si="10"/>
        <v/>
      </c>
      <c r="D688" s="82"/>
    </row>
    <row r="689" spans="1:4" ht="12.75">
      <c r="A689" s="83"/>
      <c r="B689" s="83"/>
      <c r="C689" s="87" t="str">
        <f t="shared" si="10"/>
        <v/>
      </c>
      <c r="D689" s="82"/>
    </row>
    <row r="690" spans="1:4" ht="12.75">
      <c r="A690" s="83"/>
      <c r="B690" s="83"/>
      <c r="C690" s="87" t="str">
        <f t="shared" si="10"/>
        <v/>
      </c>
      <c r="D690" s="82"/>
    </row>
    <row r="691" spans="1:4" ht="12.75">
      <c r="A691" s="83"/>
      <c r="B691" s="83"/>
      <c r="C691" s="87" t="str">
        <f t="shared" si="10"/>
        <v/>
      </c>
      <c r="D691" s="82"/>
    </row>
    <row r="692" spans="1:4" ht="12.75">
      <c r="A692" s="83"/>
      <c r="B692" s="83"/>
      <c r="C692" s="87" t="str">
        <f t="shared" si="10"/>
        <v/>
      </c>
      <c r="D692" s="82"/>
    </row>
    <row r="693" spans="1:4" ht="12.75">
      <c r="A693" s="83"/>
      <c r="B693" s="83"/>
      <c r="C693" s="87" t="str">
        <f t="shared" si="10"/>
        <v/>
      </c>
      <c r="D693" s="82"/>
    </row>
    <row r="694" spans="1:4" ht="12.75">
      <c r="A694" s="83"/>
      <c r="B694" s="83"/>
      <c r="C694" s="87" t="str">
        <f t="shared" si="10"/>
        <v/>
      </c>
      <c r="D694" s="82"/>
    </row>
    <row r="695" spans="1:4" ht="12.75">
      <c r="A695" s="83"/>
      <c r="B695" s="83"/>
      <c r="C695" s="87" t="str">
        <f t="shared" si="10"/>
        <v/>
      </c>
      <c r="D695" s="82"/>
    </row>
    <row r="696" spans="1:4" ht="12.75">
      <c r="A696" s="83"/>
      <c r="B696" s="83"/>
      <c r="C696" s="87" t="str">
        <f t="shared" si="10"/>
        <v/>
      </c>
      <c r="D696" s="82"/>
    </row>
    <row r="697" spans="1:4" ht="12.75">
      <c r="A697" s="83"/>
      <c r="B697" s="83"/>
      <c r="C697" s="87" t="str">
        <f t="shared" si="10"/>
        <v/>
      </c>
      <c r="D697" s="82"/>
    </row>
    <row r="698" spans="1:4" ht="12.75">
      <c r="A698" s="83"/>
      <c r="B698" s="83"/>
      <c r="C698" s="87" t="str">
        <f t="shared" si="10"/>
        <v/>
      </c>
      <c r="D698" s="82"/>
    </row>
    <row r="699" spans="1:4" ht="12.75">
      <c r="A699" s="83"/>
      <c r="B699" s="83"/>
      <c r="C699" s="87" t="str">
        <f t="shared" si="10"/>
        <v/>
      </c>
      <c r="D699" s="82"/>
    </row>
    <row r="700" spans="1:4" ht="12.75">
      <c r="A700" s="83"/>
      <c r="B700" s="83"/>
      <c r="C700" s="87" t="str">
        <f t="shared" si="10"/>
        <v/>
      </c>
      <c r="D700" s="82"/>
    </row>
    <row r="701" spans="1:4" ht="12.75">
      <c r="A701" s="83"/>
      <c r="B701" s="83"/>
      <c r="C701" s="87" t="str">
        <f t="shared" si="10"/>
        <v/>
      </c>
      <c r="D701" s="82"/>
    </row>
    <row r="702" spans="1:4" ht="12.75">
      <c r="A702" s="83"/>
      <c r="B702" s="83"/>
      <c r="C702" s="87" t="str">
        <f t="shared" si="10"/>
        <v/>
      </c>
      <c r="D702" s="82"/>
    </row>
    <row r="703" spans="1:4" ht="12.75">
      <c r="A703" s="83"/>
      <c r="B703" s="83"/>
      <c r="C703" s="87" t="str">
        <f t="shared" si="10"/>
        <v/>
      </c>
      <c r="D703" s="82"/>
    </row>
    <row r="704" spans="1:4" ht="12.75">
      <c r="A704" s="83"/>
      <c r="B704" s="83"/>
      <c r="C704" s="87" t="str">
        <f t="shared" si="10"/>
        <v/>
      </c>
      <c r="D704" s="82"/>
    </row>
    <row r="705" spans="1:4" ht="12.75">
      <c r="A705" s="83"/>
      <c r="B705" s="83"/>
      <c r="C705" s="87" t="str">
        <f t="shared" si="10"/>
        <v/>
      </c>
      <c r="D705" s="82"/>
    </row>
    <row r="706" spans="1:4" ht="12.75">
      <c r="A706" s="83"/>
      <c r="B706" s="83"/>
      <c r="C706" s="87" t="str">
        <f t="shared" si="10"/>
        <v/>
      </c>
      <c r="D706" s="82"/>
    </row>
    <row r="707" spans="1:4" ht="12.75">
      <c r="A707" s="83"/>
      <c r="B707" s="83"/>
      <c r="C707" s="87" t="str">
        <f t="shared" si="10"/>
        <v/>
      </c>
      <c r="D707" s="82"/>
    </row>
    <row r="708" spans="1:4" ht="12.75">
      <c r="A708" s="83"/>
      <c r="B708" s="83"/>
      <c r="C708" s="87" t="str">
        <f t="shared" si="10"/>
        <v/>
      </c>
      <c r="D708" s="82"/>
    </row>
    <row r="709" spans="1:4" ht="12.75">
      <c r="A709" s="83"/>
      <c r="B709" s="83"/>
      <c r="C709" s="87" t="str">
        <f t="shared" ref="C709:C772" si="11">IF(A709="","",B709+B709*$B$1)</f>
        <v/>
      </c>
      <c r="D709" s="82"/>
    </row>
    <row r="710" spans="1:4" ht="12.75">
      <c r="A710" s="83"/>
      <c r="B710" s="83"/>
      <c r="C710" s="87" t="str">
        <f t="shared" si="11"/>
        <v/>
      </c>
      <c r="D710" s="82"/>
    </row>
    <row r="711" spans="1:4" ht="12.75">
      <c r="A711" s="83"/>
      <c r="B711" s="83"/>
      <c r="C711" s="87" t="str">
        <f t="shared" si="11"/>
        <v/>
      </c>
      <c r="D711" s="82"/>
    </row>
    <row r="712" spans="1:4" ht="12.75">
      <c r="A712" s="83"/>
      <c r="B712" s="83"/>
      <c r="C712" s="87" t="str">
        <f t="shared" si="11"/>
        <v/>
      </c>
      <c r="D712" s="82"/>
    </row>
    <row r="713" spans="1:4" ht="12.75">
      <c r="A713" s="83"/>
      <c r="B713" s="83"/>
      <c r="C713" s="87" t="str">
        <f t="shared" si="11"/>
        <v/>
      </c>
      <c r="D713" s="82"/>
    </row>
    <row r="714" spans="1:4" ht="12.75">
      <c r="A714" s="83"/>
      <c r="B714" s="83"/>
      <c r="C714" s="87" t="str">
        <f t="shared" si="11"/>
        <v/>
      </c>
      <c r="D714" s="82"/>
    </row>
    <row r="715" spans="1:4" ht="12.75">
      <c r="A715" s="83"/>
      <c r="B715" s="83"/>
      <c r="C715" s="87" t="str">
        <f t="shared" si="11"/>
        <v/>
      </c>
      <c r="D715" s="82"/>
    </row>
    <row r="716" spans="1:4" ht="12.75">
      <c r="A716" s="83"/>
      <c r="B716" s="83"/>
      <c r="C716" s="87" t="str">
        <f t="shared" si="11"/>
        <v/>
      </c>
      <c r="D716" s="82"/>
    </row>
    <row r="717" spans="1:4" ht="12.75">
      <c r="A717" s="83"/>
      <c r="B717" s="83"/>
      <c r="C717" s="87" t="str">
        <f t="shared" si="11"/>
        <v/>
      </c>
      <c r="D717" s="82"/>
    </row>
    <row r="718" spans="1:4" ht="12.75">
      <c r="A718" s="83"/>
      <c r="B718" s="83"/>
      <c r="C718" s="87" t="str">
        <f t="shared" si="11"/>
        <v/>
      </c>
      <c r="D718" s="82"/>
    </row>
    <row r="719" spans="1:4" ht="12.75">
      <c r="A719" s="83"/>
      <c r="B719" s="83"/>
      <c r="C719" s="87" t="str">
        <f t="shared" si="11"/>
        <v/>
      </c>
      <c r="D719" s="82"/>
    </row>
    <row r="720" spans="1:4" ht="12.75">
      <c r="A720" s="83"/>
      <c r="B720" s="83"/>
      <c r="C720" s="87" t="str">
        <f t="shared" si="11"/>
        <v/>
      </c>
      <c r="D720" s="82"/>
    </row>
    <row r="721" spans="1:4" ht="12.75">
      <c r="A721" s="83"/>
      <c r="B721" s="83"/>
      <c r="C721" s="87" t="str">
        <f t="shared" si="11"/>
        <v/>
      </c>
      <c r="D721" s="82"/>
    </row>
    <row r="722" spans="1:4" ht="12.75">
      <c r="A722" s="83"/>
      <c r="B722" s="83"/>
      <c r="C722" s="87" t="str">
        <f t="shared" si="11"/>
        <v/>
      </c>
      <c r="D722" s="82"/>
    </row>
    <row r="723" spans="1:4" ht="12.75">
      <c r="A723" s="83"/>
      <c r="B723" s="83"/>
      <c r="C723" s="87" t="str">
        <f t="shared" si="11"/>
        <v/>
      </c>
      <c r="D723" s="82"/>
    </row>
    <row r="724" spans="1:4" ht="12.75">
      <c r="A724" s="83"/>
      <c r="B724" s="83"/>
      <c r="C724" s="87" t="str">
        <f t="shared" si="11"/>
        <v/>
      </c>
      <c r="D724" s="82"/>
    </row>
    <row r="725" spans="1:4" ht="12.75">
      <c r="A725" s="83"/>
      <c r="B725" s="83"/>
      <c r="C725" s="87" t="str">
        <f t="shared" si="11"/>
        <v/>
      </c>
      <c r="D725" s="82"/>
    </row>
    <row r="726" spans="1:4" ht="12.75">
      <c r="A726" s="83"/>
      <c r="B726" s="83"/>
      <c r="C726" s="87" t="str">
        <f t="shared" si="11"/>
        <v/>
      </c>
      <c r="D726" s="82"/>
    </row>
    <row r="727" spans="1:4" ht="12.75">
      <c r="A727" s="83"/>
      <c r="B727" s="83"/>
      <c r="C727" s="87" t="str">
        <f t="shared" si="11"/>
        <v/>
      </c>
      <c r="D727" s="82"/>
    </row>
    <row r="728" spans="1:4" ht="12.75">
      <c r="A728" s="83"/>
      <c r="B728" s="83"/>
      <c r="C728" s="87" t="str">
        <f t="shared" si="11"/>
        <v/>
      </c>
      <c r="D728" s="82"/>
    </row>
    <row r="729" spans="1:4" ht="12.75">
      <c r="A729" s="83"/>
      <c r="B729" s="83"/>
      <c r="C729" s="87" t="str">
        <f t="shared" si="11"/>
        <v/>
      </c>
      <c r="D729" s="82"/>
    </row>
    <row r="730" spans="1:4" ht="12.75">
      <c r="A730" s="83"/>
      <c r="B730" s="83"/>
      <c r="C730" s="87" t="str">
        <f t="shared" si="11"/>
        <v/>
      </c>
      <c r="D730" s="82"/>
    </row>
    <row r="731" spans="1:4" ht="12.75">
      <c r="A731" s="83"/>
      <c r="B731" s="83"/>
      <c r="C731" s="87" t="str">
        <f t="shared" si="11"/>
        <v/>
      </c>
      <c r="D731" s="82"/>
    </row>
    <row r="732" spans="1:4" ht="12.75">
      <c r="A732" s="83"/>
      <c r="B732" s="83"/>
      <c r="C732" s="87" t="str">
        <f t="shared" si="11"/>
        <v/>
      </c>
      <c r="D732" s="82"/>
    </row>
    <row r="733" spans="1:4" ht="12.75">
      <c r="A733" s="83"/>
      <c r="B733" s="83"/>
      <c r="C733" s="87" t="str">
        <f t="shared" si="11"/>
        <v/>
      </c>
      <c r="D733" s="82"/>
    </row>
    <row r="734" spans="1:4" ht="12.75">
      <c r="A734" s="83"/>
      <c r="B734" s="83"/>
      <c r="C734" s="87" t="str">
        <f t="shared" si="11"/>
        <v/>
      </c>
      <c r="D734" s="82"/>
    </row>
    <row r="735" spans="1:4" ht="12.75">
      <c r="A735" s="83"/>
      <c r="B735" s="83"/>
      <c r="C735" s="87" t="str">
        <f t="shared" si="11"/>
        <v/>
      </c>
      <c r="D735" s="82"/>
    </row>
    <row r="736" spans="1:4" ht="12.75">
      <c r="A736" s="83"/>
      <c r="B736" s="83"/>
      <c r="C736" s="87" t="str">
        <f t="shared" si="11"/>
        <v/>
      </c>
      <c r="D736" s="82"/>
    </row>
    <row r="737" spans="1:4" ht="12.75">
      <c r="A737" s="83"/>
      <c r="B737" s="83"/>
      <c r="C737" s="87" t="str">
        <f t="shared" si="11"/>
        <v/>
      </c>
      <c r="D737" s="82"/>
    </row>
    <row r="738" spans="1:4" ht="12.75">
      <c r="A738" s="83"/>
      <c r="B738" s="83"/>
      <c r="C738" s="87" t="str">
        <f t="shared" si="11"/>
        <v/>
      </c>
      <c r="D738" s="82"/>
    </row>
    <row r="739" spans="1:4" ht="12.75">
      <c r="A739" s="83"/>
      <c r="B739" s="83"/>
      <c r="C739" s="87" t="str">
        <f t="shared" si="11"/>
        <v/>
      </c>
      <c r="D739" s="82"/>
    </row>
    <row r="740" spans="1:4" ht="12.75">
      <c r="A740" s="83"/>
      <c r="B740" s="83"/>
      <c r="C740" s="87" t="str">
        <f t="shared" si="11"/>
        <v/>
      </c>
      <c r="D740" s="82"/>
    </row>
    <row r="741" spans="1:4" ht="12.75">
      <c r="A741" s="83"/>
      <c r="B741" s="83"/>
      <c r="C741" s="87" t="str">
        <f t="shared" si="11"/>
        <v/>
      </c>
      <c r="D741" s="82"/>
    </row>
    <row r="742" spans="1:4" ht="12.75">
      <c r="A742" s="83"/>
      <c r="B742" s="83"/>
      <c r="C742" s="87" t="str">
        <f t="shared" si="11"/>
        <v/>
      </c>
      <c r="D742" s="82"/>
    </row>
    <row r="743" spans="1:4" ht="12.75">
      <c r="A743" s="83"/>
      <c r="B743" s="83"/>
      <c r="C743" s="87" t="str">
        <f t="shared" si="11"/>
        <v/>
      </c>
      <c r="D743" s="82"/>
    </row>
    <row r="744" spans="1:4" ht="12.75">
      <c r="A744" s="83"/>
      <c r="B744" s="83"/>
      <c r="C744" s="87" t="str">
        <f t="shared" si="11"/>
        <v/>
      </c>
      <c r="D744" s="82"/>
    </row>
    <row r="745" spans="1:4" ht="12.75">
      <c r="A745" s="83"/>
      <c r="B745" s="83"/>
      <c r="C745" s="87" t="str">
        <f t="shared" si="11"/>
        <v/>
      </c>
      <c r="D745" s="82"/>
    </row>
    <row r="746" spans="1:4" ht="12.75">
      <c r="A746" s="83"/>
      <c r="B746" s="83"/>
      <c r="C746" s="87" t="str">
        <f t="shared" si="11"/>
        <v/>
      </c>
      <c r="D746" s="82"/>
    </row>
    <row r="747" spans="1:4" ht="12.75">
      <c r="A747" s="83"/>
      <c r="B747" s="83"/>
      <c r="C747" s="87" t="str">
        <f t="shared" si="11"/>
        <v/>
      </c>
      <c r="D747" s="82"/>
    </row>
    <row r="748" spans="1:4" ht="12.75">
      <c r="A748" s="83"/>
      <c r="B748" s="83"/>
      <c r="C748" s="87" t="str">
        <f t="shared" si="11"/>
        <v/>
      </c>
      <c r="D748" s="82"/>
    </row>
    <row r="749" spans="1:4" ht="12.75">
      <c r="A749" s="83"/>
      <c r="B749" s="83"/>
      <c r="C749" s="87" t="str">
        <f t="shared" si="11"/>
        <v/>
      </c>
      <c r="D749" s="82"/>
    </row>
    <row r="750" spans="1:4" ht="12.75">
      <c r="A750" s="83"/>
      <c r="B750" s="83"/>
      <c r="C750" s="87" t="str">
        <f t="shared" si="11"/>
        <v/>
      </c>
      <c r="D750" s="82"/>
    </row>
    <row r="751" spans="1:4" ht="12.75">
      <c r="A751" s="83"/>
      <c r="B751" s="83"/>
      <c r="C751" s="87" t="str">
        <f t="shared" si="11"/>
        <v/>
      </c>
      <c r="D751" s="82"/>
    </row>
    <row r="752" spans="1:4" ht="12.75">
      <c r="A752" s="83"/>
      <c r="B752" s="83"/>
      <c r="C752" s="87" t="str">
        <f t="shared" si="11"/>
        <v/>
      </c>
      <c r="D752" s="82"/>
    </row>
    <row r="753" spans="1:4" ht="12.75">
      <c r="A753" s="83"/>
      <c r="B753" s="83"/>
      <c r="C753" s="87" t="str">
        <f t="shared" si="11"/>
        <v/>
      </c>
      <c r="D753" s="82"/>
    </row>
    <row r="754" spans="1:4" ht="12.75">
      <c r="A754" s="83"/>
      <c r="B754" s="83"/>
      <c r="C754" s="87" t="str">
        <f t="shared" si="11"/>
        <v/>
      </c>
      <c r="D754" s="82"/>
    </row>
    <row r="755" spans="1:4" ht="12.75">
      <c r="A755" s="83"/>
      <c r="B755" s="83"/>
      <c r="C755" s="87" t="str">
        <f t="shared" si="11"/>
        <v/>
      </c>
      <c r="D755" s="82"/>
    </row>
    <row r="756" spans="1:4" ht="12.75">
      <c r="A756" s="83"/>
      <c r="B756" s="83"/>
      <c r="C756" s="87" t="str">
        <f t="shared" si="11"/>
        <v/>
      </c>
      <c r="D756" s="82"/>
    </row>
    <row r="757" spans="1:4" ht="12.75">
      <c r="A757" s="83"/>
      <c r="B757" s="83"/>
      <c r="C757" s="87" t="str">
        <f t="shared" si="11"/>
        <v/>
      </c>
      <c r="D757" s="82"/>
    </row>
    <row r="758" spans="1:4" ht="12.75">
      <c r="A758" s="83"/>
      <c r="B758" s="83"/>
      <c r="C758" s="87" t="str">
        <f t="shared" si="11"/>
        <v/>
      </c>
      <c r="D758" s="82"/>
    </row>
    <row r="759" spans="1:4" ht="12.75">
      <c r="A759" s="83"/>
      <c r="B759" s="83"/>
      <c r="C759" s="87" t="str">
        <f t="shared" si="11"/>
        <v/>
      </c>
      <c r="D759" s="82"/>
    </row>
    <row r="760" spans="1:4" ht="12.75">
      <c r="A760" s="83"/>
      <c r="B760" s="83"/>
      <c r="C760" s="87" t="str">
        <f t="shared" si="11"/>
        <v/>
      </c>
      <c r="D760" s="82"/>
    </row>
    <row r="761" spans="1:4" ht="12.75">
      <c r="A761" s="83"/>
      <c r="B761" s="83"/>
      <c r="C761" s="87" t="str">
        <f t="shared" si="11"/>
        <v/>
      </c>
      <c r="D761" s="82"/>
    </row>
    <row r="762" spans="1:4" ht="12.75">
      <c r="A762" s="83"/>
      <c r="B762" s="83"/>
      <c r="C762" s="87" t="str">
        <f t="shared" si="11"/>
        <v/>
      </c>
      <c r="D762" s="82"/>
    </row>
    <row r="763" spans="1:4" ht="12.75">
      <c r="A763" s="83"/>
      <c r="B763" s="83"/>
      <c r="C763" s="87" t="str">
        <f t="shared" si="11"/>
        <v/>
      </c>
      <c r="D763" s="82"/>
    </row>
    <row r="764" spans="1:4" ht="12.75">
      <c r="A764" s="83"/>
      <c r="B764" s="83"/>
      <c r="C764" s="87" t="str">
        <f t="shared" si="11"/>
        <v/>
      </c>
      <c r="D764" s="82"/>
    </row>
    <row r="765" spans="1:4" ht="12.75">
      <c r="A765" s="83"/>
      <c r="B765" s="83"/>
      <c r="C765" s="87" t="str">
        <f t="shared" si="11"/>
        <v/>
      </c>
      <c r="D765" s="82"/>
    </row>
    <row r="766" spans="1:4" ht="12.75">
      <c r="A766" s="83"/>
      <c r="B766" s="83"/>
      <c r="C766" s="87" t="str">
        <f t="shared" si="11"/>
        <v/>
      </c>
      <c r="D766" s="82"/>
    </row>
    <row r="767" spans="1:4" ht="12.75">
      <c r="A767" s="83"/>
      <c r="B767" s="83"/>
      <c r="C767" s="87" t="str">
        <f t="shared" si="11"/>
        <v/>
      </c>
      <c r="D767" s="82"/>
    </row>
    <row r="768" spans="1:4" ht="12.75">
      <c r="A768" s="83"/>
      <c r="B768" s="83"/>
      <c r="C768" s="87" t="str">
        <f t="shared" si="11"/>
        <v/>
      </c>
      <c r="D768" s="82"/>
    </row>
    <row r="769" spans="1:4" ht="12.75">
      <c r="A769" s="83"/>
      <c r="B769" s="83"/>
      <c r="C769" s="87" t="str">
        <f t="shared" si="11"/>
        <v/>
      </c>
      <c r="D769" s="82"/>
    </row>
    <row r="770" spans="1:4" ht="12.75">
      <c r="A770" s="83"/>
      <c r="B770" s="83"/>
      <c r="C770" s="87" t="str">
        <f t="shared" si="11"/>
        <v/>
      </c>
      <c r="D770" s="82"/>
    </row>
    <row r="771" spans="1:4" ht="12.75">
      <c r="A771" s="83"/>
      <c r="B771" s="83"/>
      <c r="C771" s="87" t="str">
        <f t="shared" si="11"/>
        <v/>
      </c>
      <c r="D771" s="82"/>
    </row>
    <row r="772" spans="1:4" ht="12.75">
      <c r="A772" s="83"/>
      <c r="B772" s="83"/>
      <c r="C772" s="87" t="str">
        <f t="shared" si="11"/>
        <v/>
      </c>
      <c r="D772" s="82"/>
    </row>
    <row r="773" spans="1:4" ht="12.75">
      <c r="A773" s="83"/>
      <c r="B773" s="83"/>
      <c r="C773" s="87" t="str">
        <f t="shared" ref="C773:C836" si="12">IF(A773="","",B773+B773*$B$1)</f>
        <v/>
      </c>
      <c r="D773" s="82"/>
    </row>
    <row r="774" spans="1:4" ht="12.75">
      <c r="A774" s="83"/>
      <c r="B774" s="83"/>
      <c r="C774" s="87" t="str">
        <f t="shared" si="12"/>
        <v/>
      </c>
      <c r="D774" s="82"/>
    </row>
    <row r="775" spans="1:4" ht="12.75">
      <c r="A775" s="83"/>
      <c r="B775" s="83"/>
      <c r="C775" s="87" t="str">
        <f t="shared" si="12"/>
        <v/>
      </c>
      <c r="D775" s="82"/>
    </row>
    <row r="776" spans="1:4" ht="12.75">
      <c r="A776" s="83"/>
      <c r="B776" s="83"/>
      <c r="C776" s="87" t="str">
        <f t="shared" si="12"/>
        <v/>
      </c>
      <c r="D776" s="82"/>
    </row>
    <row r="777" spans="1:4" ht="12.75">
      <c r="A777" s="83"/>
      <c r="B777" s="83"/>
      <c r="C777" s="87" t="str">
        <f t="shared" si="12"/>
        <v/>
      </c>
      <c r="D777" s="82"/>
    </row>
    <row r="778" spans="1:4" ht="12.75">
      <c r="A778" s="83"/>
      <c r="B778" s="83"/>
      <c r="C778" s="87" t="str">
        <f t="shared" si="12"/>
        <v/>
      </c>
      <c r="D778" s="82"/>
    </row>
    <row r="779" spans="1:4" ht="12.75">
      <c r="A779" s="83"/>
      <c r="B779" s="83"/>
      <c r="C779" s="87" t="str">
        <f t="shared" si="12"/>
        <v/>
      </c>
      <c r="D779" s="82"/>
    </row>
    <row r="780" spans="1:4" ht="12.75">
      <c r="A780" s="83"/>
      <c r="B780" s="83"/>
      <c r="C780" s="87" t="str">
        <f t="shared" si="12"/>
        <v/>
      </c>
      <c r="D780" s="82"/>
    </row>
    <row r="781" spans="1:4" ht="12.75">
      <c r="A781" s="83"/>
      <c r="B781" s="83"/>
      <c r="C781" s="87" t="str">
        <f t="shared" si="12"/>
        <v/>
      </c>
      <c r="D781" s="82"/>
    </row>
    <row r="782" spans="1:4" ht="12.75">
      <c r="A782" s="83"/>
      <c r="B782" s="83"/>
      <c r="C782" s="87" t="str">
        <f t="shared" si="12"/>
        <v/>
      </c>
      <c r="D782" s="82"/>
    </row>
    <row r="783" spans="1:4" ht="12.75">
      <c r="A783" s="83"/>
      <c r="B783" s="83"/>
      <c r="C783" s="87" t="str">
        <f t="shared" si="12"/>
        <v/>
      </c>
      <c r="D783" s="82"/>
    </row>
    <row r="784" spans="1:4" ht="12.75">
      <c r="A784" s="83"/>
      <c r="B784" s="83"/>
      <c r="C784" s="87" t="str">
        <f t="shared" si="12"/>
        <v/>
      </c>
      <c r="D784" s="82"/>
    </row>
    <row r="785" spans="1:4" ht="12.75">
      <c r="A785" s="83"/>
      <c r="B785" s="83"/>
      <c r="C785" s="87" t="str">
        <f t="shared" si="12"/>
        <v/>
      </c>
      <c r="D785" s="82"/>
    </row>
    <row r="786" spans="1:4" ht="12.75">
      <c r="A786" s="83"/>
      <c r="B786" s="83"/>
      <c r="C786" s="87" t="str">
        <f t="shared" si="12"/>
        <v/>
      </c>
      <c r="D786" s="82"/>
    </row>
    <row r="787" spans="1:4" ht="12.75">
      <c r="A787" s="83"/>
      <c r="B787" s="83"/>
      <c r="C787" s="87" t="str">
        <f t="shared" si="12"/>
        <v/>
      </c>
      <c r="D787" s="82"/>
    </row>
    <row r="788" spans="1:4" ht="12.75">
      <c r="A788" s="83"/>
      <c r="B788" s="83"/>
      <c r="C788" s="87" t="str">
        <f t="shared" si="12"/>
        <v/>
      </c>
      <c r="D788" s="82"/>
    </row>
    <row r="789" spans="1:4" ht="12.75">
      <c r="A789" s="83"/>
      <c r="B789" s="83"/>
      <c r="C789" s="87" t="str">
        <f t="shared" si="12"/>
        <v/>
      </c>
      <c r="D789" s="82"/>
    </row>
    <row r="790" spans="1:4" ht="12.75">
      <c r="A790" s="83"/>
      <c r="B790" s="83"/>
      <c r="C790" s="87" t="str">
        <f t="shared" si="12"/>
        <v/>
      </c>
      <c r="D790" s="82"/>
    </row>
    <row r="791" spans="1:4" ht="12.75">
      <c r="A791" s="83"/>
      <c r="B791" s="83"/>
      <c r="C791" s="87" t="str">
        <f t="shared" si="12"/>
        <v/>
      </c>
      <c r="D791" s="82"/>
    </row>
    <row r="792" spans="1:4" ht="12.75">
      <c r="A792" s="83"/>
      <c r="B792" s="83"/>
      <c r="C792" s="87" t="str">
        <f t="shared" si="12"/>
        <v/>
      </c>
      <c r="D792" s="82"/>
    </row>
    <row r="793" spans="1:4" ht="12.75">
      <c r="A793" s="83"/>
      <c r="B793" s="83"/>
      <c r="C793" s="87" t="str">
        <f t="shared" si="12"/>
        <v/>
      </c>
      <c r="D793" s="82"/>
    </row>
    <row r="794" spans="1:4" ht="12.75">
      <c r="A794" s="83"/>
      <c r="B794" s="83"/>
      <c r="C794" s="87" t="str">
        <f t="shared" si="12"/>
        <v/>
      </c>
      <c r="D794" s="82"/>
    </row>
    <row r="795" spans="1:4" ht="12.75">
      <c r="A795" s="83"/>
      <c r="B795" s="83"/>
      <c r="C795" s="87" t="str">
        <f t="shared" si="12"/>
        <v/>
      </c>
      <c r="D795" s="82"/>
    </row>
    <row r="796" spans="1:4" ht="12.75">
      <c r="A796" s="83"/>
      <c r="B796" s="83"/>
      <c r="C796" s="87" t="str">
        <f t="shared" si="12"/>
        <v/>
      </c>
      <c r="D796" s="82"/>
    </row>
    <row r="797" spans="1:4" ht="12.75">
      <c r="A797" s="83"/>
      <c r="B797" s="83"/>
      <c r="C797" s="87" t="str">
        <f t="shared" si="12"/>
        <v/>
      </c>
      <c r="D797" s="82"/>
    </row>
    <row r="798" spans="1:4" ht="12.75">
      <c r="A798" s="83"/>
      <c r="B798" s="83"/>
      <c r="C798" s="87" t="str">
        <f t="shared" si="12"/>
        <v/>
      </c>
      <c r="D798" s="82"/>
    </row>
    <row r="799" spans="1:4" ht="12.75">
      <c r="A799" s="83"/>
      <c r="B799" s="83"/>
      <c r="C799" s="87" t="str">
        <f t="shared" si="12"/>
        <v/>
      </c>
      <c r="D799" s="82"/>
    </row>
    <row r="800" spans="1:4" ht="12.75">
      <c r="A800" s="83"/>
      <c r="B800" s="83"/>
      <c r="C800" s="87" t="str">
        <f t="shared" si="12"/>
        <v/>
      </c>
      <c r="D800" s="82"/>
    </row>
    <row r="801" spans="1:4" ht="12.75">
      <c r="A801" s="83"/>
      <c r="B801" s="83"/>
      <c r="C801" s="87" t="str">
        <f t="shared" si="12"/>
        <v/>
      </c>
      <c r="D801" s="82"/>
    </row>
    <row r="802" spans="1:4" ht="12.75">
      <c r="A802" s="83"/>
      <c r="B802" s="83"/>
      <c r="C802" s="87" t="str">
        <f t="shared" si="12"/>
        <v/>
      </c>
      <c r="D802" s="82"/>
    </row>
    <row r="803" spans="1:4" ht="12.75">
      <c r="A803" s="83"/>
      <c r="B803" s="83"/>
      <c r="C803" s="87" t="str">
        <f t="shared" si="12"/>
        <v/>
      </c>
      <c r="D803" s="82"/>
    </row>
    <row r="804" spans="1:4" ht="12.75">
      <c r="A804" s="83"/>
      <c r="B804" s="83"/>
      <c r="C804" s="87" t="str">
        <f t="shared" si="12"/>
        <v/>
      </c>
      <c r="D804" s="82"/>
    </row>
    <row r="805" spans="1:4" ht="12.75">
      <c r="A805" s="83"/>
      <c r="B805" s="83"/>
      <c r="C805" s="87" t="str">
        <f t="shared" si="12"/>
        <v/>
      </c>
      <c r="D805" s="82"/>
    </row>
    <row r="806" spans="1:4" ht="12.75">
      <c r="A806" s="83"/>
      <c r="B806" s="83"/>
      <c r="C806" s="87" t="str">
        <f t="shared" si="12"/>
        <v/>
      </c>
      <c r="D806" s="82"/>
    </row>
    <row r="807" spans="1:4" ht="12.75">
      <c r="A807" s="83"/>
      <c r="B807" s="83"/>
      <c r="C807" s="87" t="str">
        <f t="shared" si="12"/>
        <v/>
      </c>
      <c r="D807" s="82"/>
    </row>
    <row r="808" spans="1:4" ht="12.75">
      <c r="A808" s="83"/>
      <c r="B808" s="83"/>
      <c r="C808" s="87" t="str">
        <f t="shared" si="12"/>
        <v/>
      </c>
      <c r="D808" s="82"/>
    </row>
    <row r="809" spans="1:4" ht="12.75">
      <c r="A809" s="83"/>
      <c r="B809" s="83"/>
      <c r="C809" s="87" t="str">
        <f t="shared" si="12"/>
        <v/>
      </c>
      <c r="D809" s="82"/>
    </row>
    <row r="810" spans="1:4" ht="12.75">
      <c r="A810" s="83"/>
      <c r="B810" s="83"/>
      <c r="C810" s="87" t="str">
        <f t="shared" si="12"/>
        <v/>
      </c>
      <c r="D810" s="82"/>
    </row>
    <row r="811" spans="1:4" ht="12.75">
      <c r="A811" s="83"/>
      <c r="B811" s="83"/>
      <c r="C811" s="87" t="str">
        <f t="shared" si="12"/>
        <v/>
      </c>
      <c r="D811" s="82"/>
    </row>
    <row r="812" spans="1:4" ht="12.75">
      <c r="A812" s="83"/>
      <c r="B812" s="83"/>
      <c r="C812" s="87" t="str">
        <f t="shared" si="12"/>
        <v/>
      </c>
      <c r="D812" s="82"/>
    </row>
    <row r="813" spans="1:4" ht="12.75">
      <c r="A813" s="83"/>
      <c r="B813" s="83"/>
      <c r="C813" s="87" t="str">
        <f t="shared" si="12"/>
        <v/>
      </c>
      <c r="D813" s="82"/>
    </row>
    <row r="814" spans="1:4" ht="12.75">
      <c r="A814" s="83"/>
      <c r="B814" s="83"/>
      <c r="C814" s="87" t="str">
        <f t="shared" si="12"/>
        <v/>
      </c>
      <c r="D814" s="82"/>
    </row>
    <row r="815" spans="1:4" ht="12.75">
      <c r="A815" s="83"/>
      <c r="B815" s="83"/>
      <c r="C815" s="87" t="str">
        <f t="shared" si="12"/>
        <v/>
      </c>
      <c r="D815" s="82"/>
    </row>
    <row r="816" spans="1:4" ht="12.75">
      <c r="A816" s="83"/>
      <c r="B816" s="83"/>
      <c r="C816" s="87" t="str">
        <f t="shared" si="12"/>
        <v/>
      </c>
      <c r="D816" s="82"/>
    </row>
    <row r="817" spans="1:4" ht="12.75">
      <c r="A817" s="83"/>
      <c r="B817" s="83"/>
      <c r="C817" s="87" t="str">
        <f t="shared" si="12"/>
        <v/>
      </c>
      <c r="D817" s="82"/>
    </row>
    <row r="818" spans="1:4" ht="12.75">
      <c r="A818" s="83"/>
      <c r="B818" s="83"/>
      <c r="C818" s="87" t="str">
        <f t="shared" si="12"/>
        <v/>
      </c>
      <c r="D818" s="82"/>
    </row>
    <row r="819" spans="1:4" ht="12.75">
      <c r="A819" s="83"/>
      <c r="B819" s="83"/>
      <c r="C819" s="87" t="str">
        <f t="shared" si="12"/>
        <v/>
      </c>
      <c r="D819" s="82"/>
    </row>
    <row r="820" spans="1:4" ht="12.75">
      <c r="A820" s="83"/>
      <c r="B820" s="83"/>
      <c r="C820" s="87" t="str">
        <f t="shared" si="12"/>
        <v/>
      </c>
      <c r="D820" s="82"/>
    </row>
    <row r="821" spans="1:4" ht="12.75">
      <c r="A821" s="83"/>
      <c r="B821" s="83"/>
      <c r="C821" s="87" t="str">
        <f t="shared" si="12"/>
        <v/>
      </c>
      <c r="D821" s="82"/>
    </row>
    <row r="822" spans="1:4" ht="12.75">
      <c r="A822" s="83"/>
      <c r="B822" s="83"/>
      <c r="C822" s="87" t="str">
        <f t="shared" si="12"/>
        <v/>
      </c>
      <c r="D822" s="82"/>
    </row>
    <row r="823" spans="1:4" ht="12.75">
      <c r="A823" s="83"/>
      <c r="B823" s="83"/>
      <c r="C823" s="87" t="str">
        <f t="shared" si="12"/>
        <v/>
      </c>
      <c r="D823" s="82"/>
    </row>
    <row r="824" spans="1:4" ht="12.75">
      <c r="A824" s="83"/>
      <c r="B824" s="83"/>
      <c r="C824" s="87" t="str">
        <f t="shared" si="12"/>
        <v/>
      </c>
      <c r="D824" s="82"/>
    </row>
    <row r="825" spans="1:4" ht="12.75">
      <c r="A825" s="83"/>
      <c r="B825" s="83"/>
      <c r="C825" s="87" t="str">
        <f t="shared" si="12"/>
        <v/>
      </c>
      <c r="D825" s="82"/>
    </row>
    <row r="826" spans="1:4" ht="12.75">
      <c r="A826" s="83"/>
      <c r="B826" s="83"/>
      <c r="C826" s="87" t="str">
        <f t="shared" si="12"/>
        <v/>
      </c>
      <c r="D826" s="82"/>
    </row>
    <row r="827" spans="1:4" ht="12.75">
      <c r="A827" s="83"/>
      <c r="B827" s="83"/>
      <c r="C827" s="87" t="str">
        <f t="shared" si="12"/>
        <v/>
      </c>
      <c r="D827" s="82"/>
    </row>
    <row r="828" spans="1:4" ht="12.75">
      <c r="A828" s="83"/>
      <c r="B828" s="83"/>
      <c r="C828" s="87" t="str">
        <f t="shared" si="12"/>
        <v/>
      </c>
      <c r="D828" s="82"/>
    </row>
    <row r="829" spans="1:4" ht="12.75">
      <c r="A829" s="83"/>
      <c r="B829" s="83"/>
      <c r="C829" s="87" t="str">
        <f t="shared" si="12"/>
        <v/>
      </c>
      <c r="D829" s="82"/>
    </row>
    <row r="830" spans="1:4" ht="12.75">
      <c r="A830" s="83"/>
      <c r="B830" s="83"/>
      <c r="C830" s="87" t="str">
        <f t="shared" si="12"/>
        <v/>
      </c>
      <c r="D830" s="82"/>
    </row>
    <row r="831" spans="1:4" ht="12.75">
      <c r="A831" s="83"/>
      <c r="B831" s="83"/>
      <c r="C831" s="87" t="str">
        <f t="shared" si="12"/>
        <v/>
      </c>
      <c r="D831" s="82"/>
    </row>
    <row r="832" spans="1:4" ht="12.75">
      <c r="A832" s="83"/>
      <c r="B832" s="83"/>
      <c r="C832" s="87" t="str">
        <f t="shared" si="12"/>
        <v/>
      </c>
      <c r="D832" s="82"/>
    </row>
    <row r="833" spans="1:4" ht="12.75">
      <c r="A833" s="83"/>
      <c r="B833" s="83"/>
      <c r="C833" s="87" t="str">
        <f t="shared" si="12"/>
        <v/>
      </c>
      <c r="D833" s="82"/>
    </row>
    <row r="834" spans="1:4" ht="12.75">
      <c r="A834" s="83"/>
      <c r="B834" s="83"/>
      <c r="C834" s="87" t="str">
        <f t="shared" si="12"/>
        <v/>
      </c>
      <c r="D834" s="82"/>
    </row>
    <row r="835" spans="1:4" ht="12.75">
      <c r="A835" s="83"/>
      <c r="B835" s="83"/>
      <c r="C835" s="87" t="str">
        <f t="shared" si="12"/>
        <v/>
      </c>
      <c r="D835" s="82"/>
    </row>
    <row r="836" spans="1:4" ht="12.75">
      <c r="A836" s="83"/>
      <c r="B836" s="83"/>
      <c r="C836" s="87" t="str">
        <f t="shared" si="12"/>
        <v/>
      </c>
      <c r="D836" s="82"/>
    </row>
    <row r="837" spans="1:4" ht="12.75">
      <c r="A837" s="83"/>
      <c r="B837" s="83"/>
      <c r="C837" s="87" t="str">
        <f t="shared" ref="C837:C900" si="13">IF(A837="","",B837+B837*$B$1)</f>
        <v/>
      </c>
      <c r="D837" s="82"/>
    </row>
    <row r="838" spans="1:4" ht="12.75">
      <c r="A838" s="83"/>
      <c r="B838" s="83"/>
      <c r="C838" s="87" t="str">
        <f t="shared" si="13"/>
        <v/>
      </c>
      <c r="D838" s="82"/>
    </row>
    <row r="839" spans="1:4" ht="12.75">
      <c r="A839" s="83"/>
      <c r="B839" s="83"/>
      <c r="C839" s="87" t="str">
        <f t="shared" si="13"/>
        <v/>
      </c>
      <c r="D839" s="82"/>
    </row>
    <row r="840" spans="1:4" ht="12.75">
      <c r="A840" s="83"/>
      <c r="B840" s="83"/>
      <c r="C840" s="87" t="str">
        <f t="shared" si="13"/>
        <v/>
      </c>
      <c r="D840" s="82"/>
    </row>
    <row r="841" spans="1:4" ht="12.75">
      <c r="A841" s="83"/>
      <c r="B841" s="83"/>
      <c r="C841" s="87" t="str">
        <f t="shared" si="13"/>
        <v/>
      </c>
      <c r="D841" s="82"/>
    </row>
    <row r="842" spans="1:4" ht="12.75">
      <c r="A842" s="83"/>
      <c r="B842" s="83"/>
      <c r="C842" s="87" t="str">
        <f t="shared" si="13"/>
        <v/>
      </c>
      <c r="D842" s="82"/>
    </row>
    <row r="843" spans="1:4" ht="12.75">
      <c r="A843" s="83"/>
      <c r="B843" s="83"/>
      <c r="C843" s="87" t="str">
        <f t="shared" si="13"/>
        <v/>
      </c>
      <c r="D843" s="82"/>
    </row>
    <row r="844" spans="1:4" ht="12.75">
      <c r="A844" s="83"/>
      <c r="B844" s="83"/>
      <c r="C844" s="87" t="str">
        <f t="shared" si="13"/>
        <v/>
      </c>
      <c r="D844" s="82"/>
    </row>
    <row r="845" spans="1:4" ht="12.75">
      <c r="A845" s="83"/>
      <c r="B845" s="83"/>
      <c r="C845" s="87" t="str">
        <f t="shared" si="13"/>
        <v/>
      </c>
      <c r="D845" s="82"/>
    </row>
    <row r="846" spans="1:4" ht="12.75">
      <c r="A846" s="83"/>
      <c r="B846" s="83"/>
      <c r="C846" s="87" t="str">
        <f t="shared" si="13"/>
        <v/>
      </c>
      <c r="D846" s="82"/>
    </row>
    <row r="847" spans="1:4" ht="12.75">
      <c r="A847" s="83"/>
      <c r="B847" s="83"/>
      <c r="C847" s="87" t="str">
        <f t="shared" si="13"/>
        <v/>
      </c>
      <c r="D847" s="82"/>
    </row>
    <row r="848" spans="1:4" ht="12.75">
      <c r="A848" s="83"/>
      <c r="B848" s="83"/>
      <c r="C848" s="87" t="str">
        <f t="shared" si="13"/>
        <v/>
      </c>
      <c r="D848" s="82"/>
    </row>
    <row r="849" spans="1:4" ht="12.75">
      <c r="A849" s="83"/>
      <c r="B849" s="83"/>
      <c r="C849" s="87" t="str">
        <f t="shared" si="13"/>
        <v/>
      </c>
      <c r="D849" s="82"/>
    </row>
    <row r="850" spans="1:4" ht="12.75">
      <c r="A850" s="83"/>
      <c r="B850" s="83"/>
      <c r="C850" s="87" t="str">
        <f t="shared" si="13"/>
        <v/>
      </c>
      <c r="D850" s="82"/>
    </row>
    <row r="851" spans="1:4" ht="12.75">
      <c r="A851" s="83"/>
      <c r="B851" s="83"/>
      <c r="C851" s="87" t="str">
        <f t="shared" si="13"/>
        <v/>
      </c>
      <c r="D851" s="82"/>
    </row>
    <row r="852" spans="1:4" ht="12.75">
      <c r="A852" s="83"/>
      <c r="B852" s="83"/>
      <c r="C852" s="87" t="str">
        <f t="shared" si="13"/>
        <v/>
      </c>
      <c r="D852" s="82"/>
    </row>
    <row r="853" spans="1:4" ht="12.75">
      <c r="A853" s="83"/>
      <c r="B853" s="83"/>
      <c r="C853" s="87" t="str">
        <f t="shared" si="13"/>
        <v/>
      </c>
      <c r="D853" s="82"/>
    </row>
    <row r="854" spans="1:4" ht="12.75">
      <c r="A854" s="83"/>
      <c r="B854" s="83"/>
      <c r="C854" s="87" t="str">
        <f t="shared" si="13"/>
        <v/>
      </c>
      <c r="D854" s="82"/>
    </row>
    <row r="855" spans="1:4" ht="12.75">
      <c r="A855" s="83"/>
      <c r="B855" s="83"/>
      <c r="C855" s="87" t="str">
        <f t="shared" si="13"/>
        <v/>
      </c>
      <c r="D855" s="82"/>
    </row>
    <row r="856" spans="1:4" ht="12.75">
      <c r="A856" s="83"/>
      <c r="B856" s="83"/>
      <c r="C856" s="87" t="str">
        <f t="shared" si="13"/>
        <v/>
      </c>
      <c r="D856" s="82"/>
    </row>
    <row r="857" spans="1:4" ht="12.75">
      <c r="A857" s="83"/>
      <c r="B857" s="83"/>
      <c r="C857" s="87" t="str">
        <f t="shared" si="13"/>
        <v/>
      </c>
      <c r="D857" s="82"/>
    </row>
    <row r="858" spans="1:4" ht="12.75">
      <c r="A858" s="83"/>
      <c r="B858" s="83"/>
      <c r="C858" s="87" t="str">
        <f t="shared" si="13"/>
        <v/>
      </c>
      <c r="D858" s="82"/>
    </row>
    <row r="859" spans="1:4" ht="12.75">
      <c r="A859" s="83"/>
      <c r="B859" s="83"/>
      <c r="C859" s="87" t="str">
        <f t="shared" si="13"/>
        <v/>
      </c>
      <c r="D859" s="82"/>
    </row>
    <row r="860" spans="1:4" ht="12.75">
      <c r="A860" s="83"/>
      <c r="B860" s="83"/>
      <c r="C860" s="87" t="str">
        <f t="shared" si="13"/>
        <v/>
      </c>
      <c r="D860" s="82"/>
    </row>
    <row r="861" spans="1:4" ht="12.75">
      <c r="A861" s="83"/>
      <c r="B861" s="83"/>
      <c r="C861" s="87" t="str">
        <f t="shared" si="13"/>
        <v/>
      </c>
      <c r="D861" s="82"/>
    </row>
    <row r="862" spans="1:4" ht="12.75">
      <c r="A862" s="83"/>
      <c r="B862" s="83"/>
      <c r="C862" s="87" t="str">
        <f t="shared" si="13"/>
        <v/>
      </c>
      <c r="D862" s="82"/>
    </row>
    <row r="863" spans="1:4" ht="12.75">
      <c r="A863" s="83"/>
      <c r="B863" s="83"/>
      <c r="C863" s="87" t="str">
        <f t="shared" si="13"/>
        <v/>
      </c>
      <c r="D863" s="82"/>
    </row>
    <row r="864" spans="1:4" ht="12.75">
      <c r="A864" s="83"/>
      <c r="B864" s="83"/>
      <c r="C864" s="87" t="str">
        <f t="shared" si="13"/>
        <v/>
      </c>
      <c r="D864" s="82"/>
    </row>
    <row r="865" spans="1:4" ht="12.75">
      <c r="A865" s="83"/>
      <c r="B865" s="83"/>
      <c r="C865" s="87" t="str">
        <f t="shared" si="13"/>
        <v/>
      </c>
      <c r="D865" s="82"/>
    </row>
    <row r="866" spans="1:4" ht="12.75">
      <c r="A866" s="83"/>
      <c r="B866" s="83"/>
      <c r="C866" s="87" t="str">
        <f t="shared" si="13"/>
        <v/>
      </c>
      <c r="D866" s="82"/>
    </row>
    <row r="867" spans="1:4" ht="12.75">
      <c r="A867" s="83"/>
      <c r="B867" s="83"/>
      <c r="C867" s="87" t="str">
        <f t="shared" si="13"/>
        <v/>
      </c>
      <c r="D867" s="82"/>
    </row>
    <row r="868" spans="1:4" ht="12.75">
      <c r="A868" s="83"/>
      <c r="B868" s="83"/>
      <c r="C868" s="87" t="str">
        <f t="shared" si="13"/>
        <v/>
      </c>
      <c r="D868" s="82"/>
    </row>
    <row r="869" spans="1:4" ht="12.75">
      <c r="A869" s="83"/>
      <c r="B869" s="83"/>
      <c r="C869" s="87" t="str">
        <f t="shared" si="13"/>
        <v/>
      </c>
      <c r="D869" s="82"/>
    </row>
    <row r="870" spans="1:4" ht="12.75">
      <c r="A870" s="83"/>
      <c r="B870" s="83"/>
      <c r="C870" s="87" t="str">
        <f t="shared" si="13"/>
        <v/>
      </c>
      <c r="D870" s="82"/>
    </row>
    <row r="871" spans="1:4" ht="12.75">
      <c r="A871" s="83"/>
      <c r="B871" s="83"/>
      <c r="C871" s="87" t="str">
        <f t="shared" si="13"/>
        <v/>
      </c>
      <c r="D871" s="82"/>
    </row>
    <row r="872" spans="1:4" ht="12.75">
      <c r="A872" s="83"/>
      <c r="B872" s="83"/>
      <c r="C872" s="87" t="str">
        <f t="shared" si="13"/>
        <v/>
      </c>
      <c r="D872" s="82"/>
    </row>
    <row r="873" spans="1:4" ht="12.75">
      <c r="A873" s="83"/>
      <c r="B873" s="83"/>
      <c r="C873" s="87" t="str">
        <f t="shared" si="13"/>
        <v/>
      </c>
      <c r="D873" s="82"/>
    </row>
    <row r="874" spans="1:4" ht="12.75">
      <c r="A874" s="83"/>
      <c r="B874" s="83"/>
      <c r="C874" s="87" t="str">
        <f t="shared" si="13"/>
        <v/>
      </c>
      <c r="D874" s="82"/>
    </row>
    <row r="875" spans="1:4" ht="12.75">
      <c r="A875" s="83"/>
      <c r="B875" s="83"/>
      <c r="C875" s="87" t="str">
        <f t="shared" si="13"/>
        <v/>
      </c>
      <c r="D875" s="82"/>
    </row>
    <row r="876" spans="1:4" ht="12.75">
      <c r="A876" s="83"/>
      <c r="B876" s="83"/>
      <c r="C876" s="87" t="str">
        <f t="shared" si="13"/>
        <v/>
      </c>
      <c r="D876" s="82"/>
    </row>
    <row r="877" spans="1:4" ht="12.75">
      <c r="A877" s="83"/>
      <c r="B877" s="83"/>
      <c r="C877" s="87" t="str">
        <f t="shared" si="13"/>
        <v/>
      </c>
      <c r="D877" s="82"/>
    </row>
    <row r="878" spans="1:4" ht="12.75">
      <c r="A878" s="83"/>
      <c r="B878" s="83"/>
      <c r="C878" s="87" t="str">
        <f t="shared" si="13"/>
        <v/>
      </c>
      <c r="D878" s="82"/>
    </row>
    <row r="879" spans="1:4" ht="12.75">
      <c r="A879" s="83"/>
      <c r="B879" s="83"/>
      <c r="C879" s="87" t="str">
        <f t="shared" si="13"/>
        <v/>
      </c>
      <c r="D879" s="82"/>
    </row>
    <row r="880" spans="1:4" ht="12.75">
      <c r="A880" s="83"/>
      <c r="B880" s="83"/>
      <c r="C880" s="87" t="str">
        <f t="shared" si="13"/>
        <v/>
      </c>
      <c r="D880" s="82"/>
    </row>
    <row r="881" spans="1:4" ht="12.75">
      <c r="A881" s="83"/>
      <c r="B881" s="83"/>
      <c r="C881" s="87" t="str">
        <f t="shared" si="13"/>
        <v/>
      </c>
      <c r="D881" s="82"/>
    </row>
    <row r="882" spans="1:4" ht="12.75">
      <c r="A882" s="83"/>
      <c r="B882" s="83"/>
      <c r="C882" s="87" t="str">
        <f t="shared" si="13"/>
        <v/>
      </c>
      <c r="D882" s="82"/>
    </row>
    <row r="883" spans="1:4" ht="12.75">
      <c r="A883" s="83"/>
      <c r="B883" s="83"/>
      <c r="C883" s="87" t="str">
        <f t="shared" si="13"/>
        <v/>
      </c>
      <c r="D883" s="82"/>
    </row>
    <row r="884" spans="1:4" ht="12.75">
      <c r="A884" s="83"/>
      <c r="B884" s="83"/>
      <c r="C884" s="87" t="str">
        <f t="shared" si="13"/>
        <v/>
      </c>
      <c r="D884" s="82"/>
    </row>
    <row r="885" spans="1:4" ht="12.75">
      <c r="A885" s="83"/>
      <c r="B885" s="83"/>
      <c r="C885" s="87" t="str">
        <f t="shared" si="13"/>
        <v/>
      </c>
      <c r="D885" s="82"/>
    </row>
    <row r="886" spans="1:4" ht="12.75">
      <c r="A886" s="83"/>
      <c r="B886" s="83"/>
      <c r="C886" s="87" t="str">
        <f t="shared" si="13"/>
        <v/>
      </c>
      <c r="D886" s="82"/>
    </row>
    <row r="887" spans="1:4" ht="12.75">
      <c r="A887" s="83"/>
      <c r="B887" s="83"/>
      <c r="C887" s="87" t="str">
        <f t="shared" si="13"/>
        <v/>
      </c>
      <c r="D887" s="82"/>
    </row>
    <row r="888" spans="1:4" ht="12.75">
      <c r="A888" s="83"/>
      <c r="B888" s="83"/>
      <c r="C888" s="87" t="str">
        <f t="shared" si="13"/>
        <v/>
      </c>
      <c r="D888" s="82"/>
    </row>
    <row r="889" spans="1:4" ht="12.75">
      <c r="A889" s="83"/>
      <c r="B889" s="83"/>
      <c r="C889" s="87" t="str">
        <f t="shared" si="13"/>
        <v/>
      </c>
      <c r="D889" s="82"/>
    </row>
    <row r="890" spans="1:4" ht="12.75">
      <c r="A890" s="83"/>
      <c r="B890" s="83"/>
      <c r="C890" s="87" t="str">
        <f t="shared" si="13"/>
        <v/>
      </c>
      <c r="D890" s="82"/>
    </row>
    <row r="891" spans="1:4" ht="12.75">
      <c r="A891" s="83"/>
      <c r="B891" s="83"/>
      <c r="C891" s="87" t="str">
        <f t="shared" si="13"/>
        <v/>
      </c>
      <c r="D891" s="82"/>
    </row>
    <row r="892" spans="1:4" ht="12.75">
      <c r="A892" s="83"/>
      <c r="B892" s="83"/>
      <c r="C892" s="87" t="str">
        <f t="shared" si="13"/>
        <v/>
      </c>
      <c r="D892" s="82"/>
    </row>
    <row r="893" spans="1:4" ht="12.75">
      <c r="A893" s="83"/>
      <c r="B893" s="83"/>
      <c r="C893" s="87" t="str">
        <f t="shared" si="13"/>
        <v/>
      </c>
      <c r="D893" s="82"/>
    </row>
    <row r="894" spans="1:4" ht="12.75">
      <c r="A894" s="83"/>
      <c r="B894" s="83"/>
      <c r="C894" s="87" t="str">
        <f t="shared" si="13"/>
        <v/>
      </c>
      <c r="D894" s="82"/>
    </row>
    <row r="895" spans="1:4" ht="12.75">
      <c r="A895" s="83"/>
      <c r="B895" s="83"/>
      <c r="C895" s="87" t="str">
        <f t="shared" si="13"/>
        <v/>
      </c>
      <c r="D895" s="82"/>
    </row>
    <row r="896" spans="1:4" ht="12.75">
      <c r="A896" s="83"/>
      <c r="B896" s="83"/>
      <c r="C896" s="87" t="str">
        <f t="shared" si="13"/>
        <v/>
      </c>
      <c r="D896" s="82"/>
    </row>
    <row r="897" spans="1:4" ht="12.75">
      <c r="A897" s="83"/>
      <c r="B897" s="83"/>
      <c r="C897" s="87" t="str">
        <f t="shared" si="13"/>
        <v/>
      </c>
      <c r="D897" s="82"/>
    </row>
    <row r="898" spans="1:4" ht="12.75">
      <c r="A898" s="83"/>
      <c r="B898" s="83"/>
      <c r="C898" s="87" t="str">
        <f t="shared" si="13"/>
        <v/>
      </c>
      <c r="D898" s="82"/>
    </row>
    <row r="899" spans="1:4" ht="12.75">
      <c r="A899" s="83"/>
      <c r="B899" s="83"/>
      <c r="C899" s="87" t="str">
        <f t="shared" si="13"/>
        <v/>
      </c>
      <c r="D899" s="82"/>
    </row>
    <row r="900" spans="1:4" ht="12.75">
      <c r="A900" s="83"/>
      <c r="B900" s="83"/>
      <c r="C900" s="87" t="str">
        <f t="shared" si="13"/>
        <v/>
      </c>
      <c r="D900" s="82"/>
    </row>
    <row r="901" spans="1:4" ht="12.75">
      <c r="A901" s="83"/>
      <c r="B901" s="83"/>
      <c r="C901" s="87" t="str">
        <f t="shared" ref="C901:C964" si="14">IF(A901="","",B901+B901*$B$1)</f>
        <v/>
      </c>
      <c r="D901" s="82"/>
    </row>
    <row r="902" spans="1:4" ht="12.75">
      <c r="A902" s="83"/>
      <c r="B902" s="83"/>
      <c r="C902" s="87" t="str">
        <f t="shared" si="14"/>
        <v/>
      </c>
      <c r="D902" s="82"/>
    </row>
    <row r="903" spans="1:4" ht="12.75">
      <c r="A903" s="83"/>
      <c r="B903" s="83"/>
      <c r="C903" s="87" t="str">
        <f t="shared" si="14"/>
        <v/>
      </c>
      <c r="D903" s="82"/>
    </row>
    <row r="904" spans="1:4" ht="12.75">
      <c r="A904" s="83"/>
      <c r="B904" s="83"/>
      <c r="C904" s="87" t="str">
        <f t="shared" si="14"/>
        <v/>
      </c>
      <c r="D904" s="82"/>
    </row>
    <row r="905" spans="1:4" ht="12.75">
      <c r="A905" s="83"/>
      <c r="B905" s="83"/>
      <c r="C905" s="87" t="str">
        <f t="shared" si="14"/>
        <v/>
      </c>
      <c r="D905" s="82"/>
    </row>
    <row r="906" spans="1:4" ht="12.75">
      <c r="A906" s="83"/>
      <c r="B906" s="83"/>
      <c r="C906" s="87" t="str">
        <f t="shared" si="14"/>
        <v/>
      </c>
      <c r="D906" s="82"/>
    </row>
    <row r="907" spans="1:4" ht="12.75">
      <c r="A907" s="83"/>
      <c r="B907" s="83"/>
      <c r="C907" s="87" t="str">
        <f t="shared" si="14"/>
        <v/>
      </c>
      <c r="D907" s="82"/>
    </row>
    <row r="908" spans="1:4" ht="12.75">
      <c r="A908" s="83"/>
      <c r="B908" s="83"/>
      <c r="C908" s="87" t="str">
        <f t="shared" si="14"/>
        <v/>
      </c>
      <c r="D908" s="82"/>
    </row>
    <row r="909" spans="1:4" ht="12.75">
      <c r="A909" s="83"/>
      <c r="B909" s="83"/>
      <c r="C909" s="87" t="str">
        <f t="shared" si="14"/>
        <v/>
      </c>
      <c r="D909" s="82"/>
    </row>
    <row r="910" spans="1:4" ht="12.75">
      <c r="A910" s="83"/>
      <c r="B910" s="83"/>
      <c r="C910" s="87" t="str">
        <f t="shared" si="14"/>
        <v/>
      </c>
      <c r="D910" s="82"/>
    </row>
    <row r="911" spans="1:4" ht="12.75">
      <c r="A911" s="83"/>
      <c r="B911" s="83"/>
      <c r="C911" s="87" t="str">
        <f t="shared" si="14"/>
        <v/>
      </c>
      <c r="D911" s="82"/>
    </row>
    <row r="912" spans="1:4" ht="12.75">
      <c r="A912" s="83"/>
      <c r="B912" s="83"/>
      <c r="C912" s="87" t="str">
        <f t="shared" si="14"/>
        <v/>
      </c>
      <c r="D912" s="82"/>
    </row>
    <row r="913" spans="1:4" ht="12.75">
      <c r="A913" s="83"/>
      <c r="B913" s="83"/>
      <c r="C913" s="87" t="str">
        <f t="shared" si="14"/>
        <v/>
      </c>
      <c r="D913" s="82"/>
    </row>
    <row r="914" spans="1:4" ht="12.75">
      <c r="A914" s="83"/>
      <c r="B914" s="83"/>
      <c r="C914" s="87" t="str">
        <f t="shared" si="14"/>
        <v/>
      </c>
      <c r="D914" s="82"/>
    </row>
    <row r="915" spans="1:4" ht="12.75">
      <c r="A915" s="83"/>
      <c r="B915" s="83"/>
      <c r="C915" s="87" t="str">
        <f t="shared" si="14"/>
        <v/>
      </c>
      <c r="D915" s="82"/>
    </row>
    <row r="916" spans="1:4" ht="12.75">
      <c r="A916" s="83"/>
      <c r="B916" s="83"/>
      <c r="C916" s="87" t="str">
        <f t="shared" si="14"/>
        <v/>
      </c>
      <c r="D916" s="82"/>
    </row>
    <row r="917" spans="1:4" ht="12.75">
      <c r="A917" s="83"/>
      <c r="B917" s="83"/>
      <c r="C917" s="87" t="str">
        <f t="shared" si="14"/>
        <v/>
      </c>
      <c r="D917" s="82"/>
    </row>
    <row r="918" spans="1:4" ht="12.75">
      <c r="A918" s="83"/>
      <c r="B918" s="83"/>
      <c r="C918" s="87" t="str">
        <f t="shared" si="14"/>
        <v/>
      </c>
      <c r="D918" s="82"/>
    </row>
    <row r="919" spans="1:4" ht="12.75">
      <c r="A919" s="83"/>
      <c r="B919" s="83"/>
      <c r="C919" s="87" t="str">
        <f t="shared" si="14"/>
        <v/>
      </c>
      <c r="D919" s="82"/>
    </row>
    <row r="920" spans="1:4" ht="12.75">
      <c r="A920" s="83"/>
      <c r="B920" s="83"/>
      <c r="C920" s="87" t="str">
        <f t="shared" si="14"/>
        <v/>
      </c>
      <c r="D920" s="82"/>
    </row>
    <row r="921" spans="1:4" ht="12.75">
      <c r="A921" s="83"/>
      <c r="B921" s="83"/>
      <c r="C921" s="87" t="str">
        <f t="shared" si="14"/>
        <v/>
      </c>
      <c r="D921" s="82"/>
    </row>
    <row r="922" spans="1:4" ht="12.75">
      <c r="A922" s="83"/>
      <c r="B922" s="83"/>
      <c r="C922" s="87" t="str">
        <f t="shared" si="14"/>
        <v/>
      </c>
      <c r="D922" s="82"/>
    </row>
    <row r="923" spans="1:4" ht="12.75">
      <c r="A923" s="83"/>
      <c r="B923" s="83"/>
      <c r="C923" s="87" t="str">
        <f t="shared" si="14"/>
        <v/>
      </c>
      <c r="D923" s="82"/>
    </row>
    <row r="924" spans="1:4" ht="12.75">
      <c r="A924" s="83"/>
      <c r="B924" s="83"/>
      <c r="C924" s="87" t="str">
        <f t="shared" si="14"/>
        <v/>
      </c>
      <c r="D924" s="82"/>
    </row>
    <row r="925" spans="1:4" ht="12.75">
      <c r="A925" s="83"/>
      <c r="B925" s="83"/>
      <c r="C925" s="87" t="str">
        <f t="shared" si="14"/>
        <v/>
      </c>
      <c r="D925" s="82"/>
    </row>
    <row r="926" spans="1:4" ht="12.75">
      <c r="A926" s="83"/>
      <c r="B926" s="83"/>
      <c r="C926" s="87" t="str">
        <f t="shared" si="14"/>
        <v/>
      </c>
      <c r="D926" s="82"/>
    </row>
    <row r="927" spans="1:4" ht="12.75">
      <c r="A927" s="83"/>
      <c r="B927" s="83"/>
      <c r="C927" s="87" t="str">
        <f t="shared" si="14"/>
        <v/>
      </c>
      <c r="D927" s="82"/>
    </row>
    <row r="928" spans="1:4" ht="12.75">
      <c r="A928" s="83"/>
      <c r="B928" s="83"/>
      <c r="C928" s="87" t="str">
        <f t="shared" si="14"/>
        <v/>
      </c>
      <c r="D928" s="82"/>
    </row>
    <row r="929" spans="1:4" ht="12.75">
      <c r="A929" s="83"/>
      <c r="B929" s="83"/>
      <c r="C929" s="87" t="str">
        <f t="shared" si="14"/>
        <v/>
      </c>
      <c r="D929" s="82"/>
    </row>
    <row r="930" spans="1:4" ht="12.75">
      <c r="A930" s="83"/>
      <c r="B930" s="83"/>
      <c r="C930" s="87" t="str">
        <f t="shared" si="14"/>
        <v/>
      </c>
      <c r="D930" s="82"/>
    </row>
    <row r="931" spans="1:4" ht="12.75">
      <c r="A931" s="83"/>
      <c r="B931" s="83"/>
      <c r="C931" s="87" t="str">
        <f t="shared" si="14"/>
        <v/>
      </c>
      <c r="D931" s="82"/>
    </row>
    <row r="932" spans="1:4" ht="12.75">
      <c r="A932" s="83"/>
      <c r="B932" s="83"/>
      <c r="C932" s="87" t="str">
        <f t="shared" si="14"/>
        <v/>
      </c>
      <c r="D932" s="82"/>
    </row>
    <row r="933" spans="1:4" ht="12.75">
      <c r="A933" s="83"/>
      <c r="B933" s="83"/>
      <c r="C933" s="87" t="str">
        <f t="shared" si="14"/>
        <v/>
      </c>
      <c r="D933" s="82"/>
    </row>
    <row r="934" spans="1:4" ht="12.75">
      <c r="A934" s="83"/>
      <c r="B934" s="83"/>
      <c r="C934" s="87" t="str">
        <f t="shared" si="14"/>
        <v/>
      </c>
      <c r="D934" s="82"/>
    </row>
    <row r="935" spans="1:4" ht="12.75">
      <c r="A935" s="83"/>
      <c r="B935" s="83"/>
      <c r="C935" s="87" t="str">
        <f t="shared" si="14"/>
        <v/>
      </c>
      <c r="D935" s="82"/>
    </row>
    <row r="936" spans="1:4" ht="12.75">
      <c r="A936" s="83"/>
      <c r="B936" s="83"/>
      <c r="C936" s="87" t="str">
        <f t="shared" si="14"/>
        <v/>
      </c>
      <c r="D936" s="82"/>
    </row>
    <row r="937" spans="1:4" ht="12.75">
      <c r="A937" s="83"/>
      <c r="B937" s="83"/>
      <c r="C937" s="87" t="str">
        <f t="shared" si="14"/>
        <v/>
      </c>
      <c r="D937" s="82"/>
    </row>
    <row r="938" spans="1:4" ht="12.75">
      <c r="A938" s="83"/>
      <c r="B938" s="83"/>
      <c r="C938" s="87" t="str">
        <f t="shared" si="14"/>
        <v/>
      </c>
      <c r="D938" s="82"/>
    </row>
    <row r="939" spans="1:4" ht="12.75">
      <c r="A939" s="83"/>
      <c r="B939" s="83"/>
      <c r="C939" s="87" t="str">
        <f t="shared" si="14"/>
        <v/>
      </c>
      <c r="D939" s="82"/>
    </row>
    <row r="940" spans="1:4" ht="12.75">
      <c r="A940" s="83"/>
      <c r="B940" s="83"/>
      <c r="C940" s="87" t="str">
        <f t="shared" si="14"/>
        <v/>
      </c>
      <c r="D940" s="82"/>
    </row>
    <row r="941" spans="1:4" ht="12.75">
      <c r="A941" s="83"/>
      <c r="B941" s="83"/>
      <c r="C941" s="87" t="str">
        <f t="shared" si="14"/>
        <v/>
      </c>
      <c r="D941" s="82"/>
    </row>
    <row r="942" spans="1:4" ht="12.75">
      <c r="A942" s="83"/>
      <c r="B942" s="83"/>
      <c r="C942" s="87" t="str">
        <f t="shared" si="14"/>
        <v/>
      </c>
      <c r="D942" s="82"/>
    </row>
    <row r="943" spans="1:4" ht="12.75">
      <c r="A943" s="83"/>
      <c r="B943" s="83"/>
      <c r="C943" s="87" t="str">
        <f t="shared" si="14"/>
        <v/>
      </c>
      <c r="D943" s="82"/>
    </row>
    <row r="944" spans="1:4" ht="12.75">
      <c r="A944" s="83"/>
      <c r="B944" s="83"/>
      <c r="C944" s="87" t="str">
        <f t="shared" si="14"/>
        <v/>
      </c>
      <c r="D944" s="82"/>
    </row>
    <row r="945" spans="1:4" ht="12.75">
      <c r="A945" s="83"/>
      <c r="B945" s="83"/>
      <c r="C945" s="87" t="str">
        <f t="shared" si="14"/>
        <v/>
      </c>
      <c r="D945" s="82"/>
    </row>
    <row r="946" spans="1:4" ht="12.75">
      <c r="A946" s="83"/>
      <c r="B946" s="83"/>
      <c r="C946" s="87" t="str">
        <f t="shared" si="14"/>
        <v/>
      </c>
      <c r="D946" s="82"/>
    </row>
    <row r="947" spans="1:4" ht="12.75">
      <c r="A947" s="83"/>
      <c r="B947" s="83"/>
      <c r="C947" s="87" t="str">
        <f t="shared" si="14"/>
        <v/>
      </c>
      <c r="D947" s="82"/>
    </row>
    <row r="948" spans="1:4" ht="12.75">
      <c r="A948" s="83"/>
      <c r="B948" s="83"/>
      <c r="C948" s="87" t="str">
        <f t="shared" si="14"/>
        <v/>
      </c>
      <c r="D948" s="82"/>
    </row>
    <row r="949" spans="1:4" ht="12.75">
      <c r="A949" s="83"/>
      <c r="B949" s="83"/>
      <c r="C949" s="87" t="str">
        <f t="shared" si="14"/>
        <v/>
      </c>
      <c r="D949" s="82"/>
    </row>
    <row r="950" spans="1:4" ht="12.75">
      <c r="A950" s="83"/>
      <c r="B950" s="83"/>
      <c r="C950" s="87" t="str">
        <f t="shared" si="14"/>
        <v/>
      </c>
      <c r="D950" s="82"/>
    </row>
    <row r="951" spans="1:4" ht="12.75">
      <c r="A951" s="83"/>
      <c r="B951" s="83"/>
      <c r="C951" s="87" t="str">
        <f t="shared" si="14"/>
        <v/>
      </c>
      <c r="D951" s="82"/>
    </row>
    <row r="952" spans="1:4" ht="12.75">
      <c r="A952" s="83"/>
      <c r="B952" s="83"/>
      <c r="C952" s="87" t="str">
        <f t="shared" si="14"/>
        <v/>
      </c>
      <c r="D952" s="82"/>
    </row>
    <row r="953" spans="1:4" ht="12.75">
      <c r="A953" s="83"/>
      <c r="B953" s="83"/>
      <c r="C953" s="87" t="str">
        <f t="shared" si="14"/>
        <v/>
      </c>
      <c r="D953" s="82"/>
    </row>
    <row r="954" spans="1:4" ht="12.75">
      <c r="A954" s="83"/>
      <c r="B954" s="83"/>
      <c r="C954" s="87" t="str">
        <f t="shared" si="14"/>
        <v/>
      </c>
      <c r="D954" s="82"/>
    </row>
    <row r="955" spans="1:4" ht="12.75">
      <c r="A955" s="83"/>
      <c r="B955" s="83"/>
      <c r="C955" s="87" t="str">
        <f t="shared" si="14"/>
        <v/>
      </c>
      <c r="D955" s="82"/>
    </row>
    <row r="956" spans="1:4" ht="12.75">
      <c r="A956" s="83"/>
      <c r="B956" s="83"/>
      <c r="C956" s="87" t="str">
        <f t="shared" si="14"/>
        <v/>
      </c>
      <c r="D956" s="82"/>
    </row>
    <row r="957" spans="1:4" ht="12.75">
      <c r="A957" s="83"/>
      <c r="B957" s="83"/>
      <c r="C957" s="87" t="str">
        <f t="shared" si="14"/>
        <v/>
      </c>
      <c r="D957" s="82"/>
    </row>
    <row r="958" spans="1:4" ht="12.75">
      <c r="A958" s="83"/>
      <c r="B958" s="83"/>
      <c r="C958" s="87" t="str">
        <f t="shared" si="14"/>
        <v/>
      </c>
      <c r="D958" s="82"/>
    </row>
    <row r="959" spans="1:4" ht="12.75">
      <c r="A959" s="83"/>
      <c r="B959" s="83"/>
      <c r="C959" s="87" t="str">
        <f t="shared" si="14"/>
        <v/>
      </c>
      <c r="D959" s="82"/>
    </row>
    <row r="960" spans="1:4" ht="12.75">
      <c r="A960" s="83"/>
      <c r="B960" s="83"/>
      <c r="C960" s="87" t="str">
        <f t="shared" si="14"/>
        <v/>
      </c>
      <c r="D960" s="82"/>
    </row>
    <row r="961" spans="1:4" ht="12.75">
      <c r="A961" s="83"/>
      <c r="B961" s="83"/>
      <c r="C961" s="87" t="str">
        <f t="shared" si="14"/>
        <v/>
      </c>
      <c r="D961" s="82"/>
    </row>
    <row r="962" spans="1:4" ht="12.75">
      <c r="A962" s="83"/>
      <c r="B962" s="83"/>
      <c r="C962" s="87" t="str">
        <f t="shared" si="14"/>
        <v/>
      </c>
      <c r="D962" s="82"/>
    </row>
    <row r="963" spans="1:4" ht="12.75">
      <c r="A963" s="83"/>
      <c r="B963" s="83"/>
      <c r="C963" s="87" t="str">
        <f t="shared" si="14"/>
        <v/>
      </c>
      <c r="D963" s="82"/>
    </row>
    <row r="964" spans="1:4" ht="12.75">
      <c r="A964" s="83"/>
      <c r="B964" s="83"/>
      <c r="C964" s="87" t="str">
        <f t="shared" si="14"/>
        <v/>
      </c>
      <c r="D964" s="82"/>
    </row>
    <row r="965" spans="1:4" ht="12.75">
      <c r="A965" s="83"/>
      <c r="B965" s="83"/>
      <c r="C965" s="87" t="str">
        <f t="shared" ref="C965:C1002" si="15">IF(A965="","",B965+B965*$B$1)</f>
        <v/>
      </c>
      <c r="D965" s="82"/>
    </row>
    <row r="966" spans="1:4" ht="12.75">
      <c r="A966" s="83"/>
      <c r="B966" s="83"/>
      <c r="C966" s="87" t="str">
        <f t="shared" si="15"/>
        <v/>
      </c>
      <c r="D966" s="82"/>
    </row>
    <row r="967" spans="1:4" ht="12.75">
      <c r="A967" s="83"/>
      <c r="B967" s="83"/>
      <c r="C967" s="87" t="str">
        <f t="shared" si="15"/>
        <v/>
      </c>
      <c r="D967" s="82"/>
    </row>
    <row r="968" spans="1:4" ht="12.75">
      <c r="A968" s="83"/>
      <c r="B968" s="83"/>
      <c r="C968" s="87" t="str">
        <f t="shared" si="15"/>
        <v/>
      </c>
      <c r="D968" s="82"/>
    </row>
    <row r="969" spans="1:4" ht="12.75">
      <c r="A969" s="83"/>
      <c r="B969" s="83"/>
      <c r="C969" s="87" t="str">
        <f t="shared" si="15"/>
        <v/>
      </c>
      <c r="D969" s="82"/>
    </row>
    <row r="970" spans="1:4" ht="12.75">
      <c r="A970" s="83"/>
      <c r="B970" s="83"/>
      <c r="C970" s="87" t="str">
        <f t="shared" si="15"/>
        <v/>
      </c>
      <c r="D970" s="82"/>
    </row>
    <row r="971" spans="1:4" ht="12.75">
      <c r="A971" s="83"/>
      <c r="B971" s="83"/>
      <c r="C971" s="87" t="str">
        <f t="shared" si="15"/>
        <v/>
      </c>
      <c r="D971" s="82"/>
    </row>
    <row r="972" spans="1:4" ht="12.75">
      <c r="A972" s="83"/>
      <c r="B972" s="83"/>
      <c r="C972" s="87" t="str">
        <f t="shared" si="15"/>
        <v/>
      </c>
      <c r="D972" s="82"/>
    </row>
    <row r="973" spans="1:4" ht="12.75">
      <c r="A973" s="83"/>
      <c r="B973" s="83"/>
      <c r="C973" s="87" t="str">
        <f t="shared" si="15"/>
        <v/>
      </c>
      <c r="D973" s="82"/>
    </row>
    <row r="974" spans="1:4" ht="12.75">
      <c r="A974" s="83"/>
      <c r="B974" s="83"/>
      <c r="C974" s="87" t="str">
        <f t="shared" si="15"/>
        <v/>
      </c>
      <c r="D974" s="82"/>
    </row>
    <row r="975" spans="1:4" ht="12.75">
      <c r="A975" s="83"/>
      <c r="B975" s="83"/>
      <c r="C975" s="87" t="str">
        <f t="shared" si="15"/>
        <v/>
      </c>
      <c r="D975" s="82"/>
    </row>
    <row r="976" spans="1:4" ht="12.75">
      <c r="A976" s="83"/>
      <c r="B976" s="83"/>
      <c r="C976" s="87" t="str">
        <f t="shared" si="15"/>
        <v/>
      </c>
      <c r="D976" s="82"/>
    </row>
    <row r="977" spans="1:4" ht="12.75">
      <c r="A977" s="83"/>
      <c r="B977" s="83"/>
      <c r="C977" s="87" t="str">
        <f t="shared" si="15"/>
        <v/>
      </c>
      <c r="D977" s="82"/>
    </row>
    <row r="978" spans="1:4" ht="12.75">
      <c r="A978" s="83"/>
      <c r="B978" s="83"/>
      <c r="C978" s="87" t="str">
        <f t="shared" si="15"/>
        <v/>
      </c>
      <c r="D978" s="82"/>
    </row>
    <row r="979" spans="1:4" ht="12.75">
      <c r="A979" s="83"/>
      <c r="B979" s="83"/>
      <c r="C979" s="87" t="str">
        <f t="shared" si="15"/>
        <v/>
      </c>
      <c r="D979" s="82"/>
    </row>
    <row r="980" spans="1:4" ht="12.75">
      <c r="A980" s="83"/>
      <c r="B980" s="83"/>
      <c r="C980" s="87" t="str">
        <f t="shared" si="15"/>
        <v/>
      </c>
      <c r="D980" s="82"/>
    </row>
    <row r="981" spans="1:4" ht="12.75">
      <c r="A981" s="83"/>
      <c r="B981" s="83"/>
      <c r="C981" s="87" t="str">
        <f t="shared" si="15"/>
        <v/>
      </c>
      <c r="D981" s="82"/>
    </row>
    <row r="982" spans="1:4" ht="12.75">
      <c r="A982" s="83"/>
      <c r="B982" s="83"/>
      <c r="C982" s="87" t="str">
        <f t="shared" si="15"/>
        <v/>
      </c>
      <c r="D982" s="82"/>
    </row>
    <row r="983" spans="1:4" ht="12.75">
      <c r="A983" s="83"/>
      <c r="B983" s="83"/>
      <c r="C983" s="87" t="str">
        <f t="shared" si="15"/>
        <v/>
      </c>
      <c r="D983" s="82"/>
    </row>
    <row r="984" spans="1:4" ht="12.75">
      <c r="A984" s="83"/>
      <c r="B984" s="83"/>
      <c r="C984" s="87" t="str">
        <f t="shared" si="15"/>
        <v/>
      </c>
      <c r="D984" s="82"/>
    </row>
    <row r="985" spans="1:4" ht="12.75">
      <c r="A985" s="83"/>
      <c r="B985" s="83"/>
      <c r="C985" s="87" t="str">
        <f t="shared" si="15"/>
        <v/>
      </c>
      <c r="D985" s="82"/>
    </row>
    <row r="986" spans="1:4" ht="12.75">
      <c r="A986" s="83"/>
      <c r="B986" s="83"/>
      <c r="C986" s="87" t="str">
        <f t="shared" si="15"/>
        <v/>
      </c>
      <c r="D986" s="82"/>
    </row>
    <row r="987" spans="1:4" ht="12.75">
      <c r="A987" s="83"/>
      <c r="B987" s="83"/>
      <c r="C987" s="87" t="str">
        <f t="shared" si="15"/>
        <v/>
      </c>
      <c r="D987" s="82"/>
    </row>
    <row r="988" spans="1:4" ht="12.75">
      <c r="A988" s="83"/>
      <c r="B988" s="83"/>
      <c r="C988" s="87" t="str">
        <f t="shared" si="15"/>
        <v/>
      </c>
      <c r="D988" s="82"/>
    </row>
    <row r="989" spans="1:4" ht="12.75">
      <c r="A989" s="83"/>
      <c r="B989" s="83"/>
      <c r="C989" s="87" t="str">
        <f t="shared" si="15"/>
        <v/>
      </c>
      <c r="D989" s="82"/>
    </row>
    <row r="990" spans="1:4" ht="12.75">
      <c r="A990" s="83"/>
      <c r="B990" s="83"/>
      <c r="C990" s="87" t="str">
        <f t="shared" si="15"/>
        <v/>
      </c>
      <c r="D990" s="82"/>
    </row>
    <row r="991" spans="1:4" ht="12.75">
      <c r="A991" s="83"/>
      <c r="B991" s="83"/>
      <c r="C991" s="87" t="str">
        <f t="shared" si="15"/>
        <v/>
      </c>
      <c r="D991" s="82"/>
    </row>
    <row r="992" spans="1:4" ht="12.75">
      <c r="A992" s="83"/>
      <c r="B992" s="83"/>
      <c r="C992" s="87" t="str">
        <f t="shared" si="15"/>
        <v/>
      </c>
      <c r="D992" s="82"/>
    </row>
    <row r="993" spans="1:4" ht="12.75">
      <c r="A993" s="83"/>
      <c r="B993" s="83"/>
      <c r="C993" s="87" t="str">
        <f t="shared" si="15"/>
        <v/>
      </c>
      <c r="D993" s="82"/>
    </row>
    <row r="994" spans="1:4" ht="12.75">
      <c r="A994" s="83"/>
      <c r="B994" s="83"/>
      <c r="C994" s="87" t="str">
        <f t="shared" si="15"/>
        <v/>
      </c>
      <c r="D994" s="82"/>
    </row>
    <row r="995" spans="1:4" ht="12.75">
      <c r="A995" s="83"/>
      <c r="B995" s="83"/>
      <c r="C995" s="87" t="str">
        <f t="shared" si="15"/>
        <v/>
      </c>
      <c r="D995" s="82"/>
    </row>
    <row r="996" spans="1:4" ht="12.75">
      <c r="A996" s="83"/>
      <c r="B996" s="83"/>
      <c r="C996" s="87" t="str">
        <f t="shared" si="15"/>
        <v/>
      </c>
      <c r="D996" s="82"/>
    </row>
    <row r="997" spans="1:4" ht="12.75">
      <c r="A997" s="83"/>
      <c r="B997" s="83"/>
      <c r="C997" s="87" t="str">
        <f t="shared" si="15"/>
        <v/>
      </c>
      <c r="D997" s="82"/>
    </row>
    <row r="998" spans="1:4" ht="12.75">
      <c r="A998" s="83"/>
      <c r="B998" s="83"/>
      <c r="C998" s="87" t="str">
        <f t="shared" si="15"/>
        <v/>
      </c>
      <c r="D998" s="82"/>
    </row>
    <row r="999" spans="1:4" ht="12.75">
      <c r="A999" s="83"/>
      <c r="B999" s="83"/>
      <c r="C999" s="87" t="str">
        <f t="shared" si="15"/>
        <v/>
      </c>
      <c r="D999" s="82"/>
    </row>
    <row r="1000" spans="1:4" ht="12.75">
      <c r="A1000" s="83"/>
      <c r="B1000" s="83"/>
      <c r="C1000" s="87" t="str">
        <f t="shared" si="15"/>
        <v/>
      </c>
      <c r="D1000" s="82"/>
    </row>
    <row r="1001" spans="1:4" ht="12.75">
      <c r="A1001" s="83"/>
      <c r="B1001" s="83"/>
      <c r="C1001" s="87" t="str">
        <f t="shared" si="15"/>
        <v/>
      </c>
      <c r="D1001" s="82"/>
    </row>
    <row r="1002" spans="1:4" ht="12.75">
      <c r="A1002" s="83"/>
      <c r="B1002" s="83"/>
      <c r="C1002" s="87" t="str">
        <f t="shared" si="15"/>
        <v/>
      </c>
      <c r="D1002" s="82"/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Zadali jste nesprávnou hodnotu." error="Vyberte prosím položku ze seznamu.">
          <x14:formula1>
            <xm:f>'Zdroje dat'!$D$2:$D$10</xm:f>
          </x14:formula1>
          <xm:sqref>D4:D1002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1C232"/>
    <pageSetUpPr fitToPage="1"/>
  </sheetPr>
  <dimension ref="A1:G33"/>
  <sheetViews>
    <sheetView topLeftCell="A7" workbookViewId="0">
      <selection activeCell="C32" sqref="C32"/>
    </sheetView>
  </sheetViews>
  <sheetFormatPr defaultColWidth="14.42578125" defaultRowHeight="15.75" customHeight="1"/>
  <cols>
    <col min="1" max="1" width="14.42578125" style="27" customWidth="1"/>
    <col min="2" max="2" width="9.7109375" style="27" customWidth="1"/>
    <col min="3" max="3" width="19.85546875" style="27" customWidth="1"/>
    <col min="4" max="4" width="8.85546875" style="27" customWidth="1"/>
    <col min="5" max="5" width="16.140625" style="27" customWidth="1"/>
    <col min="6" max="6" width="17.5703125" style="27" customWidth="1"/>
    <col min="7" max="7" width="23.42578125" style="27" customWidth="1"/>
    <col min="8" max="16384" width="14.42578125" style="27"/>
  </cols>
  <sheetData>
    <row r="1" spans="1:7">
      <c r="A1" s="99" t="s">
        <v>2</v>
      </c>
      <c r="B1" s="96"/>
      <c r="C1" s="96"/>
      <c r="D1" s="49">
        <v>1</v>
      </c>
      <c r="E1" s="95" t="s">
        <v>8</v>
      </c>
      <c r="F1" s="96"/>
      <c r="G1" s="50">
        <f>IF(D1="","",VLOOKUP(D1,Objednávky!A1:O1000,2,FALSE))</f>
        <v>1</v>
      </c>
    </row>
    <row r="2" spans="1:7" ht="15.75" customHeight="1">
      <c r="A2" s="28"/>
      <c r="B2" s="29"/>
      <c r="C2" s="29"/>
      <c r="D2" s="29"/>
      <c r="E2" s="28"/>
      <c r="F2" s="29"/>
      <c r="G2" s="29"/>
    </row>
    <row r="3" spans="1:7" ht="30" customHeight="1">
      <c r="A3" s="104" t="s">
        <v>31</v>
      </c>
      <c r="B3" s="98"/>
      <c r="C3" s="98"/>
      <c r="D3" s="98"/>
      <c r="E3" s="98"/>
      <c r="F3" s="98"/>
      <c r="G3" s="30">
        <f>MAX(Objednávky!E2:E1000)+1</f>
        <v>2</v>
      </c>
    </row>
    <row r="4" spans="1:7" ht="15.75" customHeight="1">
      <c r="A4" s="28"/>
      <c r="B4" s="28"/>
      <c r="C4" s="29"/>
      <c r="D4" s="29"/>
      <c r="E4" s="28"/>
      <c r="F4" s="28"/>
      <c r="G4" s="29"/>
    </row>
    <row r="5" spans="1:7" ht="15.75" customHeight="1">
      <c r="A5" s="102" t="s">
        <v>107</v>
      </c>
      <c r="B5" s="103"/>
      <c r="C5" s="103"/>
      <c r="D5" s="103"/>
      <c r="E5" s="28"/>
      <c r="F5" s="105" t="s">
        <v>121</v>
      </c>
      <c r="G5" s="106"/>
    </row>
    <row r="6" spans="1:7" ht="15.75" customHeight="1">
      <c r="A6" s="97" t="str">
        <f>IF(G1="","",VLOOKUP(G1,Zákazníci!A1:O1000,3,FALSE))</f>
        <v>Ukázka 1</v>
      </c>
      <c r="B6" s="98"/>
      <c r="C6" s="98"/>
      <c r="D6" s="98"/>
      <c r="E6" s="28"/>
      <c r="F6" s="107" t="str">
        <f>'Zdroje dat'!E2</f>
        <v>Název firmy</v>
      </c>
      <c r="G6" s="108"/>
    </row>
    <row r="7" spans="1:7" ht="15.75" customHeight="1">
      <c r="A7" s="100" t="s">
        <v>126</v>
      </c>
      <c r="B7" s="98"/>
      <c r="C7" s="100" t="str">
        <f>IF(G1="","",VLOOKUP(G1,Zákazníci!A1:O1000,7,FALSE))</f>
        <v>Ukázková 123</v>
      </c>
      <c r="D7" s="98"/>
      <c r="E7" s="28"/>
      <c r="F7" s="16" t="s">
        <v>126</v>
      </c>
      <c r="G7" s="17" t="str">
        <f>'Zdroje dat'!E3</f>
        <v>Ulice a číslo domu</v>
      </c>
    </row>
    <row r="8" spans="1:7" ht="15.75" customHeight="1">
      <c r="A8" s="100" t="s">
        <v>127</v>
      </c>
      <c r="B8" s="98"/>
      <c r="C8" s="100" t="str">
        <f>IF(G1="","",VLOOKUP(G1,Zákazníci!A1:O1000,9,FALSE)&amp;" "&amp;VLOOKUP(G1,Zákazníci!A1:O1000,8,FALSE))</f>
        <v>123 45 Ukázka</v>
      </c>
      <c r="D8" s="98"/>
      <c r="E8" s="28"/>
      <c r="F8" s="16" t="s">
        <v>127</v>
      </c>
      <c r="G8" s="17" t="str">
        <f>'Zdroje dat'!E4</f>
        <v>PSČ a město</v>
      </c>
    </row>
    <row r="9" spans="1:7" ht="15.75" customHeight="1">
      <c r="A9" s="100" t="s">
        <v>135</v>
      </c>
      <c r="B9" s="98"/>
      <c r="C9" s="101">
        <f>IF(G1="","",VLOOKUP(G1,Zákazníci!A1:O1000,5,FALSE))</f>
        <v>123546789</v>
      </c>
      <c r="D9" s="98"/>
      <c r="E9" s="28"/>
      <c r="F9" s="16" t="s">
        <v>135</v>
      </c>
      <c r="G9" s="17" t="str">
        <f>'Zdroje dat'!E5</f>
        <v>IČ</v>
      </c>
    </row>
    <row r="10" spans="1:7" ht="15.75" customHeight="1">
      <c r="A10" s="100" t="s">
        <v>140</v>
      </c>
      <c r="B10" s="98"/>
      <c r="C10" s="101" t="str">
        <f>IF(G1="","",VLOOKUP(G1,Zákazníci!A1:O1000,6,FALSE))</f>
        <v>CZ123456789</v>
      </c>
      <c r="D10" s="98"/>
      <c r="E10" s="28"/>
      <c r="F10" s="16" t="s">
        <v>140</v>
      </c>
      <c r="G10" s="17" t="str">
        <f>'Zdroje dat'!E6</f>
        <v>DIČ</v>
      </c>
    </row>
    <row r="11" spans="1:7" ht="15.75" customHeight="1">
      <c r="A11" s="28"/>
      <c r="B11" s="29"/>
      <c r="C11" s="29"/>
      <c r="D11" s="29"/>
      <c r="E11" s="29"/>
      <c r="F11" s="29"/>
      <c r="G11" s="29"/>
    </row>
    <row r="12" spans="1:7" ht="15.75" customHeight="1">
      <c r="A12" s="28"/>
      <c r="B12" s="29"/>
      <c r="C12" s="29"/>
      <c r="D12" s="29"/>
      <c r="E12" s="29"/>
      <c r="F12" s="29"/>
      <c r="G12" s="29"/>
    </row>
    <row r="13" spans="1:7" ht="15.75" customHeight="1">
      <c r="A13" s="28"/>
      <c r="B13" s="29"/>
      <c r="C13" s="29"/>
      <c r="D13" s="29"/>
      <c r="E13" s="29"/>
      <c r="F13" s="29"/>
      <c r="G13" s="29"/>
    </row>
    <row r="14" spans="1:7" ht="15.75" customHeight="1">
      <c r="A14" s="115" t="s">
        <v>141</v>
      </c>
      <c r="B14" s="103"/>
      <c r="C14" s="33"/>
      <c r="D14" s="33" t="s">
        <v>58</v>
      </c>
      <c r="E14" s="33" t="s">
        <v>142</v>
      </c>
      <c r="F14" s="33" t="s">
        <v>143</v>
      </c>
      <c r="G14" s="33" t="s">
        <v>144</v>
      </c>
    </row>
    <row r="15" spans="1:7" ht="15.75" customHeight="1">
      <c r="A15" s="109" t="str">
        <f>IF(A6="","",VLOOKUP(D1,Objednávky!A2:T1000,8,FALSE))</f>
        <v>Ukázka - Produkt 1</v>
      </c>
      <c r="B15" s="98"/>
      <c r="C15" s="110"/>
      <c r="D15" s="34">
        <f>IF(A15="","",VLOOKUP(A15,ProduktySlužby!A4:D1000,4,FALSE))</f>
        <v>0</v>
      </c>
      <c r="E15" s="35">
        <f>IF(A15="","",VLOOKUP(A15,ProduktySlužby!$A$4:$C$1000,2,FALSE))</f>
        <v>100</v>
      </c>
      <c r="F15" s="36">
        <f>IF(A15="","",VLOOKUP(D1,Objednávky!A2:T1000,9,FALSE))</f>
        <v>1</v>
      </c>
      <c r="G15" s="37">
        <f t="shared" ref="G15:G19" si="0">IF(A15="","",E15*F15)</f>
        <v>100</v>
      </c>
    </row>
    <row r="16" spans="1:7" ht="15.75" customHeight="1">
      <c r="A16" s="109" t="str">
        <f>IF($A$6="","",IF(VLOOKUP($D$1,Objednávky!$A$2:$T$1000,10,FALSE)&gt;0,VLOOKUP($D$1,Objednávky!$A$2:$T$1000,10,FALSE),""))</f>
        <v>Ukázka - Produkt 1</v>
      </c>
      <c r="B16" s="98"/>
      <c r="C16" s="110"/>
      <c r="D16" s="34">
        <f>IF(A16="","",VLOOKUP(A16,ProduktySlužby!A4:D1000,4,FALSE))</f>
        <v>0</v>
      </c>
      <c r="E16" s="35">
        <f>IF(A16="","",VLOOKUP(A16,ProduktySlužby!$A$4:$C$1000,2,FALSE))</f>
        <v>100</v>
      </c>
      <c r="F16" s="36">
        <f>IF(A15="","",VLOOKUP(D1,Objednávky!A2:T1000,11,FALSE))</f>
        <v>3</v>
      </c>
      <c r="G16" s="37">
        <f t="shared" si="0"/>
        <v>300</v>
      </c>
    </row>
    <row r="17" spans="1:7" ht="15.75" customHeight="1">
      <c r="A17" s="109" t="str">
        <f>IF($A$6="","",IF(VLOOKUP($D$1,Objednávky!$A$2:$T$1000,12,FALSE)&gt;0,VLOOKUP($D$1,Objednávky!$A$2:$T$1000,12,FALSE),""))</f>
        <v>Ukázka - Produkt 1</v>
      </c>
      <c r="B17" s="98"/>
      <c r="C17" s="110"/>
      <c r="D17" s="34">
        <f>IF(A17="","",VLOOKUP(A17,ProduktySlužby!A4:D1000,4,FALSE))</f>
        <v>0</v>
      </c>
      <c r="E17" s="35">
        <f>IF(A17="","",VLOOKUP(A17,ProduktySlužby!$A$4:$C$1000,2,FALSE))</f>
        <v>100</v>
      </c>
      <c r="F17" s="36">
        <f>IF(A15="","",VLOOKUP(D1,Objednávky!A2:T1000,13,FALSE))</f>
        <v>2</v>
      </c>
      <c r="G17" s="37">
        <f t="shared" si="0"/>
        <v>200</v>
      </c>
    </row>
    <row r="18" spans="1:7" ht="15.75" customHeight="1">
      <c r="A18" s="109" t="str">
        <f>IF($A$6="","",IF(VLOOKUP($D$1,Objednávky!$A$2:$T$1000,14,FALSE)&gt;0,VLOOKUP($D$1,Objednávky!$A$2:$T$1000,14,FALSE),""))</f>
        <v>Ukázka - Produkt 1</v>
      </c>
      <c r="B18" s="98"/>
      <c r="C18" s="110"/>
      <c r="D18" s="34">
        <f>IF(A18="","",VLOOKUP(A18,ProduktySlužby!A4:D1000,4,FALSE))</f>
        <v>0</v>
      </c>
      <c r="E18" s="35">
        <f>IF(A18="","",VLOOKUP(A18,ProduktySlužby!$A$4:$C$1000,2,FALSE))</f>
        <v>100</v>
      </c>
      <c r="F18" s="38">
        <f>IF(A15="","",VLOOKUP(D1,Objednávky!A2:T1000,15,FALSE))</f>
        <v>3</v>
      </c>
      <c r="G18" s="37">
        <f t="shared" si="0"/>
        <v>300</v>
      </c>
    </row>
    <row r="19" spans="1:7" ht="15.75" customHeight="1">
      <c r="A19" s="111" t="str">
        <f>IF($A$6="","",IF(VLOOKUP($D$1,Objednávky!$A$2:$T$1000,14,FALSE)&gt;0,VLOOKUP($D$1,Objednávky!$A$2:$T$1000,14,FALSE),""))</f>
        <v>Ukázka - Produkt 1</v>
      </c>
      <c r="B19" s="112"/>
      <c r="C19" s="113"/>
      <c r="D19" s="39">
        <f>IF(A19="","",VLOOKUP(A19,ProduktySlužby!A4:D1000,4,FALSE))</f>
        <v>0</v>
      </c>
      <c r="E19" s="40">
        <f>IF(A19="","",VLOOKUP(A19,ProduktySlužby!$A$4:$C$1000,2,FALSE))</f>
        <v>100</v>
      </c>
      <c r="F19" s="41">
        <f>IF(A15="","",VLOOKUP(D1,Objednávky!A2:T1000,17,FALSE))</f>
        <v>5</v>
      </c>
      <c r="G19" s="42">
        <f t="shared" si="0"/>
        <v>500</v>
      </c>
    </row>
    <row r="20" spans="1:7" ht="15.75" customHeight="1">
      <c r="A20" s="114" t="s">
        <v>145</v>
      </c>
      <c r="B20" s="98"/>
      <c r="C20" s="98"/>
      <c r="D20" s="98"/>
      <c r="E20" s="98"/>
      <c r="F20" s="98"/>
      <c r="G20" s="43">
        <f>SUM(G15:G19)</f>
        <v>1400</v>
      </c>
    </row>
    <row r="21" spans="1:7" ht="15.75" customHeight="1">
      <c r="A21" s="114" t="s">
        <v>146</v>
      </c>
      <c r="B21" s="98"/>
      <c r="C21" s="98"/>
      <c r="D21" s="98"/>
      <c r="E21" s="98"/>
      <c r="F21" s="98"/>
      <c r="G21" s="43">
        <f>G20*ProduktySlužby!B1</f>
        <v>294</v>
      </c>
    </row>
    <row r="22" spans="1:7" ht="15.75" customHeight="1">
      <c r="A22" s="116" t="s">
        <v>147</v>
      </c>
      <c r="B22" s="117"/>
      <c r="C22" s="117"/>
      <c r="D22" s="117"/>
      <c r="E22" s="117"/>
      <c r="F22" s="117"/>
      <c r="G22" s="51">
        <f>SUM(G20:G21)</f>
        <v>1694</v>
      </c>
    </row>
    <row r="23" spans="1:7" ht="15.75" customHeight="1">
      <c r="A23" s="28"/>
    </row>
    <row r="24" spans="1:7" ht="15.75" customHeight="1">
      <c r="A24" s="28"/>
    </row>
    <row r="25" spans="1:7" ht="15.75" customHeight="1">
      <c r="A25" s="28" t="str">
        <f>IF(B25="","","-")</f>
        <v/>
      </c>
      <c r="B25" s="98"/>
      <c r="C25" s="98"/>
      <c r="D25" s="98"/>
      <c r="E25" s="98"/>
      <c r="F25" s="98"/>
      <c r="G25" s="98"/>
    </row>
    <row r="26" spans="1:7" ht="15.75" customHeight="1">
      <c r="A26" s="114" t="s">
        <v>162</v>
      </c>
      <c r="B26" s="98"/>
      <c r="C26" s="90">
        <f ca="1">TODAY()</f>
        <v>42466</v>
      </c>
      <c r="D26" s="29"/>
      <c r="E26" s="45"/>
      <c r="F26" s="60" t="s">
        <v>163</v>
      </c>
      <c r="G26" s="52" t="s">
        <v>62</v>
      </c>
    </row>
    <row r="27" spans="1:7" ht="15.75" customHeight="1">
      <c r="A27" s="114" t="s">
        <v>164</v>
      </c>
      <c r="B27" s="98"/>
      <c r="C27" s="89"/>
      <c r="D27" s="29"/>
      <c r="E27" s="45"/>
      <c r="F27" s="59" t="s">
        <v>165</v>
      </c>
      <c r="G27" s="20" t="str">
        <f>'Zdroje dat'!E10</f>
        <v>Číslo účtu</v>
      </c>
    </row>
    <row r="28" spans="1:7" ht="15.75" customHeight="1">
      <c r="A28" s="114" t="s">
        <v>167</v>
      </c>
      <c r="B28" s="98"/>
      <c r="C28" s="89"/>
      <c r="D28" s="29"/>
      <c r="E28" s="29"/>
      <c r="F28" s="60" t="s">
        <v>168</v>
      </c>
      <c r="G28" s="52">
        <f>G3</f>
        <v>2</v>
      </c>
    </row>
    <row r="29" spans="1:7" ht="15.75" customHeight="1">
      <c r="A29" s="28"/>
      <c r="B29" s="28"/>
      <c r="C29" s="45"/>
      <c r="D29" s="45"/>
      <c r="E29" s="29"/>
      <c r="F29" s="28"/>
      <c r="G29" s="45"/>
    </row>
    <row r="30" spans="1:7" ht="15.75" customHeight="1">
      <c r="A30" s="28"/>
      <c r="B30" s="28"/>
      <c r="C30" s="45"/>
      <c r="D30" s="45"/>
      <c r="E30" s="29"/>
      <c r="F30" s="28"/>
      <c r="G30" s="45"/>
    </row>
    <row r="31" spans="1:7" ht="15.75" customHeight="1">
      <c r="A31" s="100"/>
      <c r="B31" s="98"/>
      <c r="C31" s="45"/>
      <c r="D31" s="45"/>
      <c r="E31" s="29"/>
      <c r="G31" s="46"/>
    </row>
    <row r="32" spans="1:7" ht="15.75" customHeight="1">
      <c r="A32" s="114" t="s">
        <v>170</v>
      </c>
      <c r="B32" s="98"/>
      <c r="C32" s="52" t="str">
        <f>'Zdroje dat'!E9</f>
        <v>Jméno pracovníka</v>
      </c>
      <c r="D32" s="45" t="s">
        <v>151</v>
      </c>
      <c r="E32" s="52" t="str">
        <f>'Zdroje dat'!E7</f>
        <v xml:space="preserve">Telefon </v>
      </c>
      <c r="F32" s="47" t="s">
        <v>122</v>
      </c>
      <c r="G32" s="52" t="str">
        <f>'Zdroje dat'!E8</f>
        <v>E-mail</v>
      </c>
    </row>
    <row r="33" spans="7:7" ht="15.75" customHeight="1">
      <c r="G33" s="4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8:C18"/>
    <mergeCell ref="A19:C19"/>
    <mergeCell ref="C9:D9"/>
    <mergeCell ref="A31:B31"/>
    <mergeCell ref="A32:B32"/>
    <mergeCell ref="A27:B27"/>
    <mergeCell ref="A26:B26"/>
    <mergeCell ref="A17:C17"/>
    <mergeCell ref="A14:B14"/>
    <mergeCell ref="A21:F21"/>
    <mergeCell ref="A22:F22"/>
    <mergeCell ref="A20:F20"/>
    <mergeCell ref="B25:G25"/>
    <mergeCell ref="A28:B28"/>
    <mergeCell ref="A15:C15"/>
    <mergeCell ref="A16:C16"/>
    <mergeCell ref="E1:F1"/>
    <mergeCell ref="A6:D6"/>
    <mergeCell ref="A1:C1"/>
    <mergeCell ref="A10:B10"/>
    <mergeCell ref="C10:D10"/>
    <mergeCell ref="A7:B7"/>
    <mergeCell ref="A9:B9"/>
    <mergeCell ref="A8:B8"/>
    <mergeCell ref="C8:D8"/>
    <mergeCell ref="C7:D7"/>
    <mergeCell ref="A5:D5"/>
    <mergeCell ref="A3:F3"/>
    <mergeCell ref="F5:G5"/>
    <mergeCell ref="F6:G6"/>
  </mergeCells>
  <pageMargins left="0.70866141732283472" right="0.70866141732283472" top="0.78740157480314965" bottom="0.78740157480314965" header="0.31496062992125984" footer="0.31496062992125984"/>
  <pageSetup paperSize="9" scale="81" orientation="portrait" verticalDpi="0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>
          <x14:formula1>
            <xm:f>'Zdroje dat'!$C$2:$C$10</xm:f>
          </x14:formula1>
          <xm:sqref>G26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1C232"/>
    <pageSetUpPr fitToPage="1"/>
  </sheetPr>
  <dimension ref="A1:G29"/>
  <sheetViews>
    <sheetView workbookViewId="0">
      <selection activeCell="C32" sqref="C32"/>
    </sheetView>
  </sheetViews>
  <sheetFormatPr defaultColWidth="14.42578125" defaultRowHeight="15.75" customHeight="1"/>
  <cols>
    <col min="1" max="1" width="14.42578125" style="27"/>
    <col min="2" max="2" width="9.7109375" style="27" customWidth="1"/>
    <col min="3" max="3" width="19.85546875" style="27" customWidth="1"/>
    <col min="4" max="4" width="8.85546875" style="27" customWidth="1"/>
    <col min="5" max="5" width="16.140625" style="27" customWidth="1"/>
    <col min="6" max="6" width="16.42578125" style="27" customWidth="1"/>
    <col min="7" max="7" width="23.42578125" style="27" customWidth="1"/>
    <col min="8" max="16384" width="14.42578125" style="27"/>
  </cols>
  <sheetData>
    <row r="1" spans="1:7">
      <c r="A1" s="119" t="s">
        <v>2</v>
      </c>
      <c r="B1" s="120"/>
      <c r="C1" s="120"/>
      <c r="D1" s="1">
        <v>1</v>
      </c>
      <c r="E1" s="121" t="s">
        <v>8</v>
      </c>
      <c r="F1" s="120"/>
      <c r="G1" s="92">
        <f>IF(D1="","",VLOOKUP(D1,Objednávky!A1:O1000,2,FALSE))</f>
        <v>1</v>
      </c>
    </row>
    <row r="2" spans="1:7" ht="15.75" customHeight="1">
      <c r="A2" s="28"/>
      <c r="B2" s="29"/>
      <c r="C2" s="29"/>
      <c r="D2" s="29"/>
      <c r="E2" s="29"/>
      <c r="F2" s="29"/>
      <c r="G2" s="29"/>
    </row>
    <row r="3" spans="1:7" ht="26.25" customHeight="1">
      <c r="A3" s="123" t="s">
        <v>37</v>
      </c>
      <c r="B3" s="98"/>
      <c r="C3" s="98"/>
      <c r="D3" s="98"/>
      <c r="E3" s="98"/>
      <c r="F3" s="98"/>
      <c r="G3" s="30">
        <f>D1</f>
        <v>1</v>
      </c>
    </row>
    <row r="4" spans="1:7" ht="15.75" customHeight="1">
      <c r="A4" s="28"/>
      <c r="B4" s="28"/>
      <c r="C4" s="29"/>
      <c r="D4" s="29"/>
      <c r="E4" s="28"/>
      <c r="F4" s="28"/>
      <c r="G4" s="29"/>
    </row>
    <row r="5" spans="1:7" ht="15.75" customHeight="1">
      <c r="A5" s="102" t="s">
        <v>107</v>
      </c>
      <c r="B5" s="103"/>
      <c r="C5" s="103"/>
      <c r="D5" s="103"/>
      <c r="E5" s="28"/>
      <c r="F5" s="124" t="s">
        <v>121</v>
      </c>
      <c r="G5" s="103"/>
    </row>
    <row r="6" spans="1:7" ht="15.75" customHeight="1">
      <c r="A6" s="97" t="str">
        <f>IF(G1="","",VLOOKUP(G1,Zákazníci!A1:O1000,3,FALSE))</f>
        <v>Ukázka 1</v>
      </c>
      <c r="B6" s="98"/>
      <c r="C6" s="98"/>
      <c r="D6" s="98"/>
      <c r="E6" s="28"/>
      <c r="F6" s="122" t="str">
        <f>'Zdroje dat'!E2</f>
        <v>Název firmy</v>
      </c>
      <c r="G6" s="98"/>
    </row>
    <row r="7" spans="1:7" ht="15.75" customHeight="1">
      <c r="A7" s="100" t="s">
        <v>126</v>
      </c>
      <c r="B7" s="98"/>
      <c r="C7" s="100" t="str">
        <f>IF(G1="","",VLOOKUP(G1,Zákazníci!A1:O1000,7,FALSE))</f>
        <v>Ukázková 123</v>
      </c>
      <c r="D7" s="98"/>
      <c r="E7" s="28"/>
      <c r="F7" s="31" t="s">
        <v>126</v>
      </c>
      <c r="G7" s="32" t="str">
        <f>'Zdroje dat'!E3</f>
        <v>Ulice a číslo domu</v>
      </c>
    </row>
    <row r="8" spans="1:7" ht="15.75" customHeight="1">
      <c r="A8" s="100" t="s">
        <v>127</v>
      </c>
      <c r="B8" s="98"/>
      <c r="C8" s="100" t="str">
        <f>IF(G1="","",VLOOKUP(G1,Zákazníci!A1:O1000,9,FALSE)&amp;" "&amp;VLOOKUP(G1,Zákazníci!A1:O1000,8,FALSE))</f>
        <v>123 45 Ukázka</v>
      </c>
      <c r="D8" s="98"/>
      <c r="E8" s="28"/>
      <c r="F8" s="31" t="s">
        <v>127</v>
      </c>
      <c r="G8" s="32" t="str">
        <f>'Zdroje dat'!E4</f>
        <v>PSČ a město</v>
      </c>
    </row>
    <row r="9" spans="1:7" ht="15.75" customHeight="1">
      <c r="A9" s="100" t="s">
        <v>135</v>
      </c>
      <c r="B9" s="98"/>
      <c r="C9" s="101">
        <f>IF(G1="","",VLOOKUP(G1,Zákazníci!A1:O1000,5,FALSE))</f>
        <v>123546789</v>
      </c>
      <c r="D9" s="98"/>
      <c r="E9" s="28"/>
      <c r="F9" s="31" t="s">
        <v>135</v>
      </c>
      <c r="G9" s="32" t="str">
        <f>'Zdroje dat'!E5</f>
        <v>IČ</v>
      </c>
    </row>
    <row r="10" spans="1:7" ht="15.75" customHeight="1">
      <c r="A10" s="100" t="s">
        <v>140</v>
      </c>
      <c r="B10" s="98"/>
      <c r="C10" s="101" t="str">
        <f>IF(G1="","",VLOOKUP(G1,Zákazníci!A1:O1000,6,FALSE))</f>
        <v>CZ123456789</v>
      </c>
      <c r="D10" s="98"/>
      <c r="E10" s="28"/>
      <c r="F10" s="31" t="s">
        <v>140</v>
      </c>
      <c r="G10" s="32" t="str">
        <f>'Zdroje dat'!E6</f>
        <v>DIČ</v>
      </c>
    </row>
    <row r="11" spans="1:7" ht="15.75" customHeight="1">
      <c r="A11" s="28"/>
      <c r="B11" s="29"/>
      <c r="C11" s="29"/>
      <c r="D11" s="29"/>
      <c r="E11" s="29"/>
      <c r="F11" s="29"/>
      <c r="G11" s="29"/>
    </row>
    <row r="12" spans="1:7" ht="15.75" customHeight="1">
      <c r="A12" s="28"/>
      <c r="B12" s="29"/>
      <c r="C12" s="29"/>
      <c r="D12" s="29"/>
      <c r="E12" s="29"/>
      <c r="F12" s="29"/>
      <c r="G12" s="29"/>
    </row>
    <row r="13" spans="1:7" ht="15.75" customHeight="1">
      <c r="A13" s="28"/>
      <c r="B13" s="29"/>
      <c r="C13" s="29"/>
      <c r="D13" s="29"/>
      <c r="E13" s="29"/>
      <c r="F13" s="29"/>
      <c r="G13" s="29"/>
    </row>
    <row r="14" spans="1:7" ht="15.75" customHeight="1">
      <c r="A14" s="115" t="s">
        <v>141</v>
      </c>
      <c r="B14" s="103"/>
      <c r="C14" s="33"/>
      <c r="D14" s="33" t="s">
        <v>58</v>
      </c>
      <c r="E14" s="33" t="s">
        <v>142</v>
      </c>
      <c r="F14" s="33" t="s">
        <v>143</v>
      </c>
      <c r="G14" s="33" t="s">
        <v>144</v>
      </c>
    </row>
    <row r="15" spans="1:7" ht="15.75" customHeight="1">
      <c r="A15" s="109" t="str">
        <f>IF(A6="","",VLOOKUP(D1,Objednávky!A2:T1000,8,FALSE))</f>
        <v>Ukázka - Produkt 1</v>
      </c>
      <c r="B15" s="98"/>
      <c r="C15" s="110"/>
      <c r="D15" s="34">
        <f>IF(A15="","",VLOOKUP(A15,ProduktySlužby!A4:D1000,4,FALSE))</f>
        <v>0</v>
      </c>
      <c r="E15" s="35">
        <f>IF(A15="","",VLOOKUP(A15,ProduktySlužby!$A$4:$C$1000,2,FALSE))</f>
        <v>100</v>
      </c>
      <c r="F15" s="36">
        <f>IF(A15="","",VLOOKUP(D1,Objednávky!A2:T1000,9,FALSE))</f>
        <v>1</v>
      </c>
      <c r="G15" s="37">
        <f t="shared" ref="G15:G19" si="0">IF(A15="","",E15*F15)</f>
        <v>100</v>
      </c>
    </row>
    <row r="16" spans="1:7" ht="15.75" customHeight="1">
      <c r="A16" s="109" t="str">
        <f>IF($A$6="","",IF(VLOOKUP($D$1,Objednávky!$A$2:$T$1000,10,FALSE)&gt;0,VLOOKUP($D$1,Objednávky!$A$2:$T$1000,10,FALSE),""))</f>
        <v>Ukázka - Produkt 1</v>
      </c>
      <c r="B16" s="98"/>
      <c r="C16" s="110"/>
      <c r="D16" s="34">
        <f>IF(A16="","",VLOOKUP(A16,ProduktySlužby!A4:D1000,4,FALSE))</f>
        <v>0</v>
      </c>
      <c r="E16" s="35">
        <f>IF(A16="","",VLOOKUP(A16,ProduktySlužby!$A$4:$C$1000,2,FALSE))</f>
        <v>100</v>
      </c>
      <c r="F16" s="36">
        <f>IF(A15="","",VLOOKUP(D1,Objednávky!A2:T1000,11,FALSE))</f>
        <v>3</v>
      </c>
      <c r="G16" s="37">
        <f t="shared" si="0"/>
        <v>300</v>
      </c>
    </row>
    <row r="17" spans="1:7" ht="15.75" customHeight="1">
      <c r="A17" s="109" t="str">
        <f>IF($A$6="","",IF(VLOOKUP($D$1,Objednávky!$A$2:$T$1000,12,FALSE)&gt;0,VLOOKUP($D$1,Objednávky!$A$2:$T$1000,12,FALSE),""))</f>
        <v>Ukázka - Produkt 1</v>
      </c>
      <c r="B17" s="98"/>
      <c r="C17" s="110"/>
      <c r="D17" s="34">
        <f>IF(A17="","",VLOOKUP(A17,ProduktySlužby!A4:D1000,4,FALSE))</f>
        <v>0</v>
      </c>
      <c r="E17" s="35">
        <f>IF(A17="","",VLOOKUP(A17,ProduktySlužby!$A$4:$C$1000,2,FALSE))</f>
        <v>100</v>
      </c>
      <c r="F17" s="36">
        <f>IF(A15="","",VLOOKUP(D1,Objednávky!A2:T1000,13,FALSE))</f>
        <v>2</v>
      </c>
      <c r="G17" s="37">
        <f t="shared" si="0"/>
        <v>200</v>
      </c>
    </row>
    <row r="18" spans="1:7" ht="15.75" customHeight="1">
      <c r="A18" s="109" t="str">
        <f>IF($A$6="","",IF(VLOOKUP($D$1,Objednávky!$A$2:$T$1000,14,FALSE)&gt;0,VLOOKUP($D$1,Objednávky!$A$2:$T$1000,14,FALSE),""))</f>
        <v>Ukázka - Produkt 1</v>
      </c>
      <c r="B18" s="98"/>
      <c r="C18" s="110"/>
      <c r="D18" s="34">
        <f>IF(A18="","",VLOOKUP(A18,ProduktySlužby!A4:D1000,4,FALSE))</f>
        <v>0</v>
      </c>
      <c r="E18" s="35">
        <f>IF(A18="","",VLOOKUP(A18,ProduktySlužby!$A$4:$C$1000,2,FALSE))</f>
        <v>100</v>
      </c>
      <c r="F18" s="38">
        <f>IF(A15="","",VLOOKUP(D1,Objednávky!A2:T1000,15,FALSE))</f>
        <v>3</v>
      </c>
      <c r="G18" s="37">
        <f t="shared" si="0"/>
        <v>300</v>
      </c>
    </row>
    <row r="19" spans="1:7" ht="15.75" customHeight="1">
      <c r="A19" s="111" t="str">
        <f>IF($A$6="","",IF(VLOOKUP($D$1,Objednávky!$A$2:$T$1000,14,FALSE)&gt;0,VLOOKUP($D$1,Objednávky!$A$2:$T$1000,14,FALSE),""))</f>
        <v>Ukázka - Produkt 1</v>
      </c>
      <c r="B19" s="112"/>
      <c r="C19" s="113"/>
      <c r="D19" s="39">
        <f>IF(A19="","",VLOOKUP(A19,ProduktySlužby!A4:D1000,4,FALSE))</f>
        <v>0</v>
      </c>
      <c r="E19" s="40">
        <f>IF(A19="","",VLOOKUP(A19,ProduktySlužby!$A$4:$C$1000,2,FALSE))</f>
        <v>100</v>
      </c>
      <c r="F19" s="41">
        <f>IF(A15="","",VLOOKUP(D1,Objednávky!A2:T1000,17,FALSE))</f>
        <v>5</v>
      </c>
      <c r="G19" s="42">
        <f t="shared" si="0"/>
        <v>500</v>
      </c>
    </row>
    <row r="20" spans="1:7" ht="15.75" customHeight="1">
      <c r="A20" s="28"/>
    </row>
    <row r="21" spans="1:7" ht="15.75" customHeight="1">
      <c r="A21" s="28"/>
    </row>
    <row r="22" spans="1:7" ht="15.75" customHeight="1">
      <c r="A22" s="28" t="str">
        <f>IF(B22="","","-")</f>
        <v/>
      </c>
      <c r="B22" s="98"/>
      <c r="C22" s="98"/>
      <c r="D22" s="98"/>
      <c r="E22" s="98"/>
      <c r="F22" s="98"/>
      <c r="G22" s="98"/>
    </row>
    <row r="23" spans="1:7" ht="15.75" customHeight="1">
      <c r="A23" s="114" t="s">
        <v>149</v>
      </c>
      <c r="B23" s="98"/>
      <c r="C23" s="19">
        <f ca="1">TODAY()</f>
        <v>42466</v>
      </c>
      <c r="D23" s="29"/>
      <c r="E23" s="45"/>
      <c r="F23" s="45" t="s">
        <v>166</v>
      </c>
      <c r="G23" s="57"/>
    </row>
    <row r="24" spans="1:7" ht="15.75" customHeight="1">
      <c r="A24" s="28"/>
      <c r="B24" s="28"/>
      <c r="C24" s="45"/>
      <c r="D24" s="45"/>
      <c r="E24" s="29"/>
      <c r="F24" s="28"/>
      <c r="G24" s="45"/>
    </row>
    <row r="25" spans="1:7" ht="15.75" customHeight="1">
      <c r="A25" s="28"/>
      <c r="B25" s="28"/>
      <c r="C25" s="45"/>
      <c r="D25" s="45"/>
      <c r="E25" s="29"/>
      <c r="F25" s="28"/>
      <c r="G25" s="45"/>
    </row>
    <row r="26" spans="1:7" ht="15.75" customHeight="1">
      <c r="A26" s="100"/>
      <c r="B26" s="98"/>
      <c r="C26" s="45"/>
      <c r="D26" s="45"/>
      <c r="E26" s="29"/>
      <c r="G26" s="46"/>
    </row>
    <row r="27" spans="1:7" ht="15.75" customHeight="1">
      <c r="A27" s="114" t="s">
        <v>169</v>
      </c>
      <c r="B27" s="98"/>
      <c r="C27" s="61" t="str">
        <f>'Zdroje dat'!E9</f>
        <v>Jméno pracovníka</v>
      </c>
      <c r="D27" s="45" t="s">
        <v>151</v>
      </c>
      <c r="E27" s="61" t="str">
        <f>'Zdroje dat'!E7</f>
        <v xml:space="preserve">Telefon </v>
      </c>
      <c r="F27" s="47" t="s">
        <v>122</v>
      </c>
      <c r="G27" s="61" t="str">
        <f>'Zdroje dat'!E8</f>
        <v>E-mail</v>
      </c>
    </row>
    <row r="28" spans="1:7" ht="15.75" customHeight="1">
      <c r="A28" s="53"/>
      <c r="B28" s="54"/>
      <c r="C28" s="55"/>
      <c r="D28" s="46"/>
      <c r="E28" s="55"/>
      <c r="F28" s="54"/>
      <c r="G28" s="55"/>
    </row>
    <row r="29" spans="1:7" ht="15.75" customHeight="1">
      <c r="A29" s="118" t="s">
        <v>171</v>
      </c>
      <c r="B29" s="118"/>
      <c r="C29" s="91"/>
      <c r="D29" s="45" t="s">
        <v>151</v>
      </c>
      <c r="E29" s="91"/>
      <c r="F29" s="47" t="s">
        <v>122</v>
      </c>
      <c r="G29" s="91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6">
    <mergeCell ref="A26:B26"/>
    <mergeCell ref="A23:B23"/>
    <mergeCell ref="C10:D10"/>
    <mergeCell ref="A8:B8"/>
    <mergeCell ref="A27:B27"/>
    <mergeCell ref="A14:B14"/>
    <mergeCell ref="A19:C19"/>
    <mergeCell ref="B22:G22"/>
    <mergeCell ref="A18:C18"/>
    <mergeCell ref="A17:C17"/>
    <mergeCell ref="A29:B29"/>
    <mergeCell ref="A1:C1"/>
    <mergeCell ref="E1:F1"/>
    <mergeCell ref="A5:D5"/>
    <mergeCell ref="A6:D6"/>
    <mergeCell ref="C7:D7"/>
    <mergeCell ref="F6:G6"/>
    <mergeCell ref="A7:B7"/>
    <mergeCell ref="A3:F3"/>
    <mergeCell ref="A16:C16"/>
    <mergeCell ref="A15:C15"/>
    <mergeCell ref="F5:G5"/>
    <mergeCell ref="C8:D8"/>
    <mergeCell ref="A9:B9"/>
    <mergeCell ref="C9:D9"/>
    <mergeCell ref="A10:B10"/>
  </mergeCells>
  <pageMargins left="0.70866141732283472" right="0.70866141732283472" top="0.78740157480314965" bottom="0.78740157480314965" header="0.31496062992125984" footer="0.31496062992125984"/>
  <pageSetup paperSize="9" scale="81" orientation="portrait" verticalDpi="0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>
          <x14:formula1>
            <xm:f>Objednávky!$E$2:$E$1000</xm:f>
          </x14:formula1>
          <xm:sqref>G23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1C232"/>
    <pageSetUpPr fitToPage="1"/>
  </sheetPr>
  <dimension ref="A1:G33"/>
  <sheetViews>
    <sheetView workbookViewId="0">
      <selection activeCell="C32" sqref="C32"/>
    </sheetView>
  </sheetViews>
  <sheetFormatPr defaultColWidth="14.42578125" defaultRowHeight="15.75" customHeight="1"/>
  <cols>
    <col min="1" max="1" width="14.42578125" style="27"/>
    <col min="2" max="2" width="9.7109375" style="27" customWidth="1"/>
    <col min="3" max="3" width="19.85546875" style="27" customWidth="1"/>
    <col min="4" max="4" width="8.85546875" style="27" customWidth="1"/>
    <col min="5" max="5" width="16.140625" style="27" customWidth="1"/>
    <col min="6" max="6" width="16.42578125" style="27" customWidth="1"/>
    <col min="7" max="7" width="23.42578125" style="27" customWidth="1"/>
    <col min="8" max="16384" width="14.42578125" style="27"/>
  </cols>
  <sheetData>
    <row r="1" spans="1:7">
      <c r="A1" s="99" t="s">
        <v>2</v>
      </c>
      <c r="B1" s="128"/>
      <c r="C1" s="128"/>
      <c r="D1" s="49">
        <v>1</v>
      </c>
      <c r="E1" s="95" t="s">
        <v>8</v>
      </c>
      <c r="F1" s="128"/>
      <c r="G1" s="50">
        <f>IF(D1="","", VLOOKUP(D1,Objednávky!A1:O1000,2,FALSE))</f>
        <v>1</v>
      </c>
    </row>
    <row r="2" spans="1:7" ht="15.75" customHeight="1">
      <c r="A2" s="28"/>
      <c r="B2" s="29"/>
      <c r="C2" s="29"/>
      <c r="D2" s="29"/>
      <c r="E2" s="29"/>
      <c r="F2" s="29"/>
      <c r="G2" s="29"/>
    </row>
    <row r="3" spans="1:7" ht="29.25" customHeight="1">
      <c r="A3" s="104" t="s">
        <v>33</v>
      </c>
      <c r="B3" s="98"/>
      <c r="C3" s="98"/>
      <c r="D3" s="98"/>
      <c r="E3" s="98"/>
      <c r="F3" s="98"/>
      <c r="G3" s="30">
        <f>D1</f>
        <v>1</v>
      </c>
    </row>
    <row r="4" spans="1:7" ht="15.75" customHeight="1">
      <c r="A4" s="28"/>
      <c r="B4" s="28"/>
      <c r="C4" s="29"/>
      <c r="D4" s="29"/>
      <c r="E4" s="28"/>
      <c r="F4" s="28"/>
      <c r="G4" s="29"/>
    </row>
    <row r="5" spans="1:7" ht="15.75" customHeight="1">
      <c r="A5" s="102" t="s">
        <v>107</v>
      </c>
      <c r="B5" s="103"/>
      <c r="C5" s="103"/>
      <c r="D5" s="103"/>
      <c r="E5" s="28"/>
      <c r="F5" s="124" t="s">
        <v>121</v>
      </c>
      <c r="G5" s="103"/>
    </row>
    <row r="6" spans="1:7" ht="15.75" customHeight="1">
      <c r="A6" s="97" t="str">
        <f>IF(G1="","",VLOOKUP(G1,Zákazníci!A1:O1000,3,FALSE))</f>
        <v>Ukázka 1</v>
      </c>
      <c r="B6" s="98"/>
      <c r="C6" s="98"/>
      <c r="D6" s="98"/>
      <c r="E6" s="28"/>
      <c r="F6" s="122" t="str">
        <f>'Zdroje dat'!E2</f>
        <v>Název firmy</v>
      </c>
      <c r="G6" s="98"/>
    </row>
    <row r="7" spans="1:7" ht="15.75" customHeight="1">
      <c r="A7" s="100" t="s">
        <v>126</v>
      </c>
      <c r="B7" s="98"/>
      <c r="C7" s="100" t="str">
        <f>IF(G1="","",VLOOKUP(G1,Zákazníci!A1:O1000,7,FALSE))</f>
        <v>Ukázková 123</v>
      </c>
      <c r="D7" s="98"/>
      <c r="E7" s="28"/>
      <c r="F7" s="31" t="s">
        <v>126</v>
      </c>
      <c r="G7" s="32" t="str">
        <f>'Zdroje dat'!E3</f>
        <v>Ulice a číslo domu</v>
      </c>
    </row>
    <row r="8" spans="1:7" ht="15.75" customHeight="1">
      <c r="A8" s="100" t="s">
        <v>127</v>
      </c>
      <c r="B8" s="98"/>
      <c r="C8" s="100" t="str">
        <f>IF(G1="","",VLOOKUP(G1,Zákazníci!A1:O1000,9,FALSE)&amp;" "&amp;VLOOKUP(G1,Zákazníci!A1:O1000,8,FALSE))</f>
        <v>123 45 Ukázka</v>
      </c>
      <c r="D8" s="98"/>
      <c r="E8" s="28"/>
      <c r="F8" s="31" t="s">
        <v>127</v>
      </c>
      <c r="G8" s="32" t="str">
        <f>'Zdroje dat'!E4</f>
        <v>PSČ a město</v>
      </c>
    </row>
    <row r="9" spans="1:7" ht="15.75" customHeight="1">
      <c r="A9" s="100" t="s">
        <v>135</v>
      </c>
      <c r="B9" s="98"/>
      <c r="C9" s="101">
        <f>IF(G1="","",VLOOKUP(G1,Zákazníci!A1:O1000,5,FALSE))</f>
        <v>123546789</v>
      </c>
      <c r="D9" s="98"/>
      <c r="E9" s="28"/>
      <c r="F9" s="31" t="s">
        <v>135</v>
      </c>
      <c r="G9" s="32" t="str">
        <f>'Zdroje dat'!E5</f>
        <v>IČ</v>
      </c>
    </row>
    <row r="10" spans="1:7" ht="15.75" customHeight="1">
      <c r="A10" s="100" t="s">
        <v>140</v>
      </c>
      <c r="B10" s="98"/>
      <c r="C10" s="101" t="str">
        <f>IF(G1="","",VLOOKUP(G1,Zákazníci!A1:O1000,6,FALSE))</f>
        <v>CZ123456789</v>
      </c>
      <c r="D10" s="98"/>
      <c r="E10" s="28"/>
      <c r="F10" s="31" t="s">
        <v>140</v>
      </c>
      <c r="G10" s="32" t="str">
        <f>'Zdroje dat'!E6</f>
        <v>DIČ</v>
      </c>
    </row>
    <row r="11" spans="1:7" ht="15.75" customHeight="1">
      <c r="A11" s="28"/>
      <c r="B11" s="29"/>
      <c r="C11" s="29"/>
      <c r="D11" s="29"/>
      <c r="E11" s="29"/>
      <c r="F11" s="29"/>
      <c r="G11" s="29"/>
    </row>
    <row r="12" spans="1:7" ht="15.75" customHeight="1">
      <c r="A12" s="28"/>
      <c r="B12" s="29"/>
      <c r="C12" s="29"/>
      <c r="D12" s="29"/>
      <c r="E12" s="29"/>
      <c r="F12" s="29"/>
      <c r="G12" s="29"/>
    </row>
    <row r="13" spans="1:7" ht="15.75" customHeight="1">
      <c r="A13" s="28"/>
      <c r="B13" s="29"/>
      <c r="C13" s="29"/>
      <c r="D13" s="29"/>
      <c r="E13" s="29"/>
      <c r="F13" s="29"/>
      <c r="G13" s="29"/>
    </row>
    <row r="14" spans="1:7" ht="15.75" customHeight="1">
      <c r="A14" s="115" t="s">
        <v>141</v>
      </c>
      <c r="B14" s="103"/>
      <c r="C14" s="33"/>
      <c r="D14" s="33" t="s">
        <v>58</v>
      </c>
      <c r="E14" s="33" t="s">
        <v>142</v>
      </c>
      <c r="F14" s="33" t="s">
        <v>143</v>
      </c>
      <c r="G14" s="33" t="s">
        <v>144</v>
      </c>
    </row>
    <row r="15" spans="1:7" ht="15.75" customHeight="1">
      <c r="A15" s="109" t="str">
        <f>IF($A$6="","",VLOOKUP(D1,Objednávky!$A$2:$T$1000,8,FALSE))</f>
        <v>Ukázka - Produkt 1</v>
      </c>
      <c r="B15" s="98"/>
      <c r="C15" s="110"/>
      <c r="D15" s="34">
        <f>IF(A15="","",VLOOKUP(A15,ProduktySlužby!A4:D1000,4,FALSE))</f>
        <v>0</v>
      </c>
      <c r="E15" s="35">
        <f>IF(A15="","",VLOOKUP(A15,ProduktySlužby!A4:C1000,2,FALSE))</f>
        <v>100</v>
      </c>
      <c r="F15" s="36">
        <f>IF(A15="","",VLOOKUP(D1,Objednávky!A2:T1000,9,FALSE))</f>
        <v>1</v>
      </c>
      <c r="G15" s="37">
        <f t="shared" ref="G15:G19" si="0">IF(A15="","",E15*F15)</f>
        <v>100</v>
      </c>
    </row>
    <row r="16" spans="1:7" ht="15.75" customHeight="1">
      <c r="A16" s="109" t="str">
        <f>IF($A$6="","",VLOOKUP(D1,Objednávky!$A$2:$T$1000,10,FALSE))</f>
        <v>Ukázka - Produkt 1</v>
      </c>
      <c r="B16" s="98"/>
      <c r="C16" s="110"/>
      <c r="D16" s="34">
        <f>IF(A16="","",VLOOKUP(A16,ProduktySlužby!A4:D1000,4,FALSE))</f>
        <v>0</v>
      </c>
      <c r="E16" s="35">
        <f>IF(A16="","",VLOOKUP(A16,ProduktySlužby!A4:C1000,2,FALSE))</f>
        <v>100</v>
      </c>
      <c r="F16" s="36">
        <f>IF(A16="","",VLOOKUP(D1,Objednávky!A2:T1000,11,FALSE))</f>
        <v>3</v>
      </c>
      <c r="G16" s="37">
        <f t="shared" si="0"/>
        <v>300</v>
      </c>
    </row>
    <row r="17" spans="1:7" ht="15.75" customHeight="1">
      <c r="A17" s="109" t="str">
        <f>IF($A$6="","",VLOOKUP(D1,Objednávky!$A$2:$T$1000,12,FALSE))</f>
        <v>Ukázka - Produkt 1</v>
      </c>
      <c r="B17" s="98"/>
      <c r="C17" s="110"/>
      <c r="D17" s="34">
        <f>IF(A17="","",VLOOKUP(A17,ProduktySlužby!A4:D1000,4,FALSE))</f>
        <v>0</v>
      </c>
      <c r="E17" s="35">
        <f>IF(A17="","",VLOOKUP(A17,ProduktySlužby!A4:C1000,2,FALSE))</f>
        <v>100</v>
      </c>
      <c r="F17" s="36">
        <f>IF(A17="","",VLOOKUP(D1,Objednávky!A2:T1000,13,FALSE))</f>
        <v>2</v>
      </c>
      <c r="G17" s="37">
        <f t="shared" si="0"/>
        <v>200</v>
      </c>
    </row>
    <row r="18" spans="1:7" ht="15.75" customHeight="1">
      <c r="A18" s="109" t="str">
        <f>IF($A$6="","",VLOOKUP(D1,Objednávky!$A$2:$T$1000,14,FALSE))</f>
        <v>Ukázka - Produkt 1</v>
      </c>
      <c r="B18" s="98"/>
      <c r="C18" s="110"/>
      <c r="D18" s="34">
        <f>IF(A18="","",VLOOKUP(A18,ProduktySlužby!A4:D1000,4,FALSE))</f>
        <v>0</v>
      </c>
      <c r="E18" s="35">
        <f>IF(A18="","",VLOOKUP(A18,ProduktySlužby!A4:C1000,2,FALSE))</f>
        <v>100</v>
      </c>
      <c r="F18" s="38">
        <f>IF(A18="","",VLOOKUP(D1,Objednávky!A2:T1000,15,FALSE))</f>
        <v>3</v>
      </c>
      <c r="G18" s="37">
        <f t="shared" si="0"/>
        <v>300</v>
      </c>
    </row>
    <row r="19" spans="1:7" ht="15.75" customHeight="1">
      <c r="A19" s="126" t="str">
        <f>IF($A$6="","",VLOOKUP(D1,Objednávky!$A$2:$T$1000,16,FALSE))</f>
        <v>Ukázka - Produkt 1</v>
      </c>
      <c r="B19" s="103"/>
      <c r="C19" s="127"/>
      <c r="D19" s="39">
        <f>IF(A19="","",VLOOKUP(A19,ProduktySlužby!A4:D1000,4,FALSE))</f>
        <v>0</v>
      </c>
      <c r="E19" s="58">
        <f>IF(A19="","",VLOOKUP(A19,ProduktySlužby!A4:C1000,2,FALSE))</f>
        <v>100</v>
      </c>
      <c r="F19" s="41">
        <f>IF(A19="","",VLOOKUP(D1,Objednávky!A2:T1000,17,FALSE))</f>
        <v>5</v>
      </c>
      <c r="G19" s="42">
        <f t="shared" si="0"/>
        <v>500</v>
      </c>
    </row>
    <row r="20" spans="1:7" ht="15.75" customHeight="1">
      <c r="A20" s="114" t="s">
        <v>145</v>
      </c>
      <c r="B20" s="98"/>
      <c r="C20" s="98"/>
      <c r="D20" s="98"/>
      <c r="E20" s="98"/>
      <c r="F20" s="98"/>
      <c r="G20" s="43">
        <f>SUM(G15:G19)</f>
        <v>1400</v>
      </c>
    </row>
    <row r="21" spans="1:7" ht="15.75" customHeight="1">
      <c r="A21" s="114" t="s">
        <v>146</v>
      </c>
      <c r="B21" s="98"/>
      <c r="C21" s="98"/>
      <c r="D21" s="98"/>
      <c r="E21" s="98"/>
      <c r="F21" s="98"/>
      <c r="G21" s="43">
        <f>G20*ProduktySlužby!B1</f>
        <v>294</v>
      </c>
    </row>
    <row r="22" spans="1:7" ht="15.75" customHeight="1">
      <c r="A22" s="125" t="s">
        <v>147</v>
      </c>
      <c r="B22" s="98"/>
      <c r="C22" s="98"/>
      <c r="D22" s="98"/>
      <c r="E22" s="98"/>
      <c r="F22" s="98"/>
      <c r="G22" s="44">
        <f>SUM(G20:G21)</f>
        <v>1694</v>
      </c>
    </row>
    <row r="23" spans="1:7" ht="15.75" customHeight="1">
      <c r="A23" s="28"/>
    </row>
    <row r="24" spans="1:7" ht="15.75" customHeight="1">
      <c r="A24" s="28"/>
    </row>
    <row r="25" spans="1:7" ht="15.75" customHeight="1">
      <c r="A25" s="28" t="str">
        <f>IF(B25="","","-")</f>
        <v/>
      </c>
      <c r="B25" s="98"/>
      <c r="C25" s="98"/>
      <c r="D25" s="98"/>
      <c r="E25" s="98"/>
      <c r="F25" s="98"/>
      <c r="G25" s="98"/>
    </row>
    <row r="26" spans="1:7" ht="15.75" customHeight="1">
      <c r="A26" s="114" t="s">
        <v>148</v>
      </c>
      <c r="B26" s="98"/>
      <c r="C26" s="19">
        <f ca="1">TODAY()</f>
        <v>42466</v>
      </c>
      <c r="D26" s="29"/>
      <c r="E26" s="45"/>
      <c r="F26" s="45" t="s">
        <v>149</v>
      </c>
      <c r="G26" s="90"/>
    </row>
    <row r="27" spans="1:7" ht="15.75" customHeight="1">
      <c r="A27" s="28"/>
      <c r="B27" s="28"/>
      <c r="C27" s="45"/>
      <c r="D27" s="45"/>
      <c r="E27" s="29"/>
      <c r="F27" s="28"/>
      <c r="G27" s="45"/>
    </row>
    <row r="28" spans="1:7" ht="15.75" customHeight="1">
      <c r="A28" s="28"/>
      <c r="B28" s="28"/>
      <c r="C28" s="45"/>
      <c r="D28" s="45"/>
      <c r="E28" s="29"/>
      <c r="F28" s="28"/>
      <c r="G28" s="45"/>
    </row>
    <row r="29" spans="1:7" ht="15.75" customHeight="1">
      <c r="A29" s="100"/>
      <c r="B29" s="98"/>
      <c r="C29" s="45"/>
      <c r="D29" s="45"/>
      <c r="E29" s="29"/>
      <c r="G29" s="46"/>
    </row>
    <row r="30" spans="1:7" ht="15.75" customHeight="1">
      <c r="A30" s="114" t="s">
        <v>150</v>
      </c>
      <c r="B30" s="98"/>
      <c r="C30" s="91"/>
      <c r="D30" s="45" t="s">
        <v>151</v>
      </c>
      <c r="E30" s="91"/>
      <c r="F30" s="47" t="s">
        <v>122</v>
      </c>
      <c r="G30" s="91"/>
    </row>
    <row r="31" spans="1:7" ht="15.75" customHeight="1">
      <c r="A31" s="46"/>
      <c r="B31" s="46"/>
      <c r="C31" s="55"/>
      <c r="D31" s="46"/>
      <c r="E31" s="55"/>
      <c r="F31" s="54"/>
      <c r="G31" s="55"/>
    </row>
    <row r="32" spans="1:7" ht="15.75" customHeight="1">
      <c r="A32" s="114" t="s">
        <v>152</v>
      </c>
      <c r="B32" s="98"/>
      <c r="C32" s="57" t="str">
        <f>'Zdroje dat'!E9</f>
        <v>Jméno pracovníka</v>
      </c>
      <c r="D32" s="45" t="s">
        <v>151</v>
      </c>
      <c r="E32" s="57" t="str">
        <f>'Zdroje dat'!E7</f>
        <v xml:space="preserve">Telefon </v>
      </c>
      <c r="F32" s="47" t="s">
        <v>122</v>
      </c>
      <c r="G32" s="57" t="str">
        <f>'Zdroje dat'!E8</f>
        <v>E-mail</v>
      </c>
    </row>
    <row r="33" spans="7:7" ht="15.75" customHeight="1">
      <c r="G33" s="4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9">
    <mergeCell ref="A14:B14"/>
    <mergeCell ref="C8:D8"/>
    <mergeCell ref="C9:D9"/>
    <mergeCell ref="A1:C1"/>
    <mergeCell ref="A5:D5"/>
    <mergeCell ref="E1:F1"/>
    <mergeCell ref="A10:B10"/>
    <mergeCell ref="C10:D10"/>
    <mergeCell ref="A9:B9"/>
    <mergeCell ref="A8:B8"/>
    <mergeCell ref="C7:D7"/>
    <mergeCell ref="A7:B7"/>
    <mergeCell ref="A6:D6"/>
    <mergeCell ref="F6:G6"/>
    <mergeCell ref="F5:G5"/>
    <mergeCell ref="A3:F3"/>
    <mergeCell ref="A29:B29"/>
    <mergeCell ref="A30:B30"/>
    <mergeCell ref="A32:B32"/>
    <mergeCell ref="A15:C15"/>
    <mergeCell ref="B25:G25"/>
    <mergeCell ref="A20:F20"/>
    <mergeCell ref="A16:C16"/>
    <mergeCell ref="A17:C17"/>
    <mergeCell ref="A21:F21"/>
    <mergeCell ref="A22:F22"/>
    <mergeCell ref="A18:C18"/>
    <mergeCell ref="A19:C19"/>
    <mergeCell ref="A26:B26"/>
  </mergeCells>
  <pageMargins left="0.70866141732283472" right="0.70866141732283472" top="0.78740157480314965" bottom="0.78740157480314965" header="0.31496062992125984" footer="0.31496062992125984"/>
  <pageSetup paperSize="9" scale="81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ColWidth="14.42578125" defaultRowHeight="15.75" customHeight="1"/>
  <sheetData>
    <row r="1" spans="1:2" ht="15.75" customHeight="1">
      <c r="A1" s="2" t="s">
        <v>5</v>
      </c>
      <c r="B1" s="2" t="s">
        <v>11</v>
      </c>
    </row>
    <row r="2" spans="1:2" ht="15.75" customHeight="1">
      <c r="A2" s="9" t="s">
        <v>12</v>
      </c>
      <c r="B2" s="9" t="s">
        <v>38</v>
      </c>
    </row>
    <row r="3" spans="1:2" ht="15.75" customHeight="1">
      <c r="A3" s="9" t="s">
        <v>39</v>
      </c>
      <c r="B3" s="9" t="s">
        <v>40</v>
      </c>
    </row>
    <row r="4" spans="1:2" ht="15.75" customHeight="1">
      <c r="A4" s="9" t="s">
        <v>41</v>
      </c>
      <c r="B4" s="9" t="s">
        <v>42</v>
      </c>
    </row>
    <row r="5" spans="1:2" ht="15.75" customHeight="1">
      <c r="A5" s="9" t="s">
        <v>43</v>
      </c>
      <c r="B5" s="9" t="s">
        <v>44</v>
      </c>
    </row>
    <row r="6" spans="1:2" ht="15.75" customHeight="1">
      <c r="A6" s="9" t="s">
        <v>45</v>
      </c>
      <c r="B6" s="9" t="s">
        <v>40</v>
      </c>
    </row>
    <row r="7" spans="1:2" ht="15.75" customHeight="1">
      <c r="A7" s="9" t="s">
        <v>46</v>
      </c>
      <c r="B7" s="9" t="s">
        <v>47</v>
      </c>
    </row>
    <row r="8" spans="1:2" ht="15.75" customHeight="1">
      <c r="A8" s="9" t="s">
        <v>48</v>
      </c>
      <c r="B8" s="9" t="s">
        <v>49</v>
      </c>
    </row>
    <row r="9" spans="1:2" ht="15.75" customHeight="1">
      <c r="A9" s="9" t="s">
        <v>50</v>
      </c>
      <c r="B9" s="9" t="s">
        <v>51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3C78D8"/>
  </sheetPr>
  <dimension ref="A1:E11"/>
  <sheetViews>
    <sheetView workbookViewId="0">
      <pane ySplit="1" topLeftCell="A2" activePane="bottomLeft" state="frozen"/>
      <selection pane="bottomLeft" activeCell="D22" sqref="D22"/>
    </sheetView>
  </sheetViews>
  <sheetFormatPr defaultColWidth="14.42578125" defaultRowHeight="15.75" customHeight="1"/>
  <cols>
    <col min="1" max="1" width="16" style="27" customWidth="1"/>
    <col min="2" max="2" width="19.5703125" style="27" customWidth="1"/>
    <col min="3" max="3" width="20.42578125" style="27" customWidth="1"/>
    <col min="4" max="4" width="18" style="27" customWidth="1"/>
    <col min="5" max="5" width="20.5703125" style="27" customWidth="1"/>
    <col min="6" max="16384" width="14.42578125" style="27"/>
  </cols>
  <sheetData>
    <row r="1" spans="1:5" ht="15.75" customHeight="1">
      <c r="A1" s="62" t="s">
        <v>4</v>
      </c>
      <c r="B1" s="62" t="s">
        <v>6</v>
      </c>
      <c r="C1" s="62" t="s">
        <v>7</v>
      </c>
      <c r="D1" s="62" t="s">
        <v>9</v>
      </c>
      <c r="E1" s="62" t="s">
        <v>10</v>
      </c>
    </row>
    <row r="2" spans="1:5" ht="15.75" customHeight="1">
      <c r="A2" s="93" t="s">
        <v>52</v>
      </c>
      <c r="B2" s="93" t="s">
        <v>28</v>
      </c>
      <c r="C2" s="93" t="s">
        <v>53</v>
      </c>
      <c r="D2" s="93" t="s">
        <v>54</v>
      </c>
      <c r="E2" s="93" t="s">
        <v>15</v>
      </c>
    </row>
    <row r="3" spans="1:5" ht="15.75" customHeight="1">
      <c r="A3" s="93" t="s">
        <v>60</v>
      </c>
      <c r="B3" s="93" t="s">
        <v>61</v>
      </c>
      <c r="C3" s="93" t="s">
        <v>62</v>
      </c>
      <c r="D3" s="93" t="s">
        <v>63</v>
      </c>
      <c r="E3" s="93" t="s">
        <v>64</v>
      </c>
    </row>
    <row r="4" spans="1:5" ht="15.75" customHeight="1">
      <c r="A4" s="93" t="s">
        <v>65</v>
      </c>
      <c r="B4" s="93" t="s">
        <v>66</v>
      </c>
      <c r="C4" s="93"/>
      <c r="D4" s="93" t="s">
        <v>67</v>
      </c>
      <c r="E4" s="93" t="s">
        <v>68</v>
      </c>
    </row>
    <row r="5" spans="1:5" ht="15.75" customHeight="1">
      <c r="A5" s="93" t="s">
        <v>69</v>
      </c>
      <c r="B5" s="93" t="s">
        <v>70</v>
      </c>
      <c r="C5" s="94"/>
      <c r="D5" s="93" t="s">
        <v>71</v>
      </c>
      <c r="E5" s="93" t="s">
        <v>17</v>
      </c>
    </row>
    <row r="6" spans="1:5" ht="15.75" customHeight="1">
      <c r="A6" s="93" t="s">
        <v>72</v>
      </c>
      <c r="B6" s="93" t="s">
        <v>73</v>
      </c>
      <c r="C6" s="94"/>
      <c r="D6" s="93" t="s">
        <v>74</v>
      </c>
      <c r="E6" s="93" t="s">
        <v>18</v>
      </c>
    </row>
    <row r="7" spans="1:5" ht="15.75" customHeight="1">
      <c r="A7" s="93" t="s">
        <v>75</v>
      </c>
      <c r="B7" s="93" t="s">
        <v>76</v>
      </c>
      <c r="C7" s="94"/>
      <c r="D7" s="93" t="s">
        <v>77</v>
      </c>
      <c r="E7" s="93" t="s">
        <v>78</v>
      </c>
    </row>
    <row r="8" spans="1:5" ht="15.75" customHeight="1">
      <c r="A8" s="93" t="s">
        <v>79</v>
      </c>
      <c r="B8" s="93" t="s">
        <v>80</v>
      </c>
      <c r="C8" s="94"/>
      <c r="D8" s="93" t="s">
        <v>81</v>
      </c>
      <c r="E8" s="93" t="s">
        <v>25</v>
      </c>
    </row>
    <row r="9" spans="1:5" ht="15.75" customHeight="1">
      <c r="A9" s="93" t="s">
        <v>82</v>
      </c>
      <c r="B9" s="93" t="s">
        <v>83</v>
      </c>
      <c r="C9" s="94"/>
      <c r="D9" s="93" t="s">
        <v>84</v>
      </c>
      <c r="E9" s="93" t="s">
        <v>85</v>
      </c>
    </row>
    <row r="10" spans="1:5" ht="15.75" customHeight="1">
      <c r="A10" s="93" t="s">
        <v>86</v>
      </c>
      <c r="B10" s="93" t="s">
        <v>87</v>
      </c>
      <c r="C10" s="94"/>
      <c r="D10" s="93" t="s">
        <v>88</v>
      </c>
      <c r="E10" s="93" t="s">
        <v>89</v>
      </c>
    </row>
    <row r="11" spans="1:5" ht="15.75" customHeight="1">
      <c r="A11" s="56"/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1155CC"/>
  </sheetPr>
  <dimension ref="A1:B999"/>
  <sheetViews>
    <sheetView topLeftCell="A28" workbookViewId="0">
      <selection activeCell="B32" sqref="B32"/>
    </sheetView>
  </sheetViews>
  <sheetFormatPr defaultColWidth="14.42578125" defaultRowHeight="15.75" customHeight="1"/>
  <cols>
    <col min="1" max="1" width="18" customWidth="1"/>
    <col min="2" max="2" width="143.140625" customWidth="1"/>
  </cols>
  <sheetData>
    <row r="1" spans="1:2" ht="15.75" customHeight="1">
      <c r="A1" s="3" t="s">
        <v>13</v>
      </c>
      <c r="B1" s="4"/>
    </row>
    <row r="2" spans="1:2" ht="15.75" customHeight="1">
      <c r="A2" s="5"/>
      <c r="B2" s="6" t="s">
        <v>14</v>
      </c>
    </row>
    <row r="3" spans="1:2" ht="15.75" customHeight="1">
      <c r="A3" s="7"/>
      <c r="B3" s="6" t="s">
        <v>32</v>
      </c>
    </row>
    <row r="4" spans="1:2" ht="15.75" customHeight="1">
      <c r="A4" s="8"/>
      <c r="B4" s="6" t="s">
        <v>34</v>
      </c>
    </row>
    <row r="5" spans="1:2" ht="15.75" customHeight="1">
      <c r="B5" s="4"/>
    </row>
    <row r="6" spans="1:2" ht="15.75" customHeight="1">
      <c r="A6" s="3" t="s">
        <v>35</v>
      </c>
      <c r="B6" s="4"/>
    </row>
    <row r="7" spans="1:2" ht="15.75" customHeight="1">
      <c r="B7" s="4"/>
    </row>
    <row r="8" spans="1:2" ht="15.75" customHeight="1">
      <c r="A8" s="3" t="s">
        <v>36</v>
      </c>
      <c r="B8" s="6"/>
    </row>
    <row r="9" spans="1:2" ht="15.75" customHeight="1">
      <c r="A9" s="11"/>
      <c r="B9" s="6" t="s">
        <v>90</v>
      </c>
    </row>
    <row r="10" spans="1:2" ht="15.75" customHeight="1">
      <c r="A10" s="10"/>
      <c r="B10" s="6" t="s">
        <v>91</v>
      </c>
    </row>
    <row r="11" spans="1:2" ht="15.75" customHeight="1">
      <c r="B11" s="4"/>
    </row>
    <row r="12" spans="1:2" ht="15.75" customHeight="1">
      <c r="A12" s="3" t="s">
        <v>92</v>
      </c>
      <c r="B12" s="4"/>
    </row>
    <row r="13" spans="1:2" ht="15.75" customHeight="1">
      <c r="A13" s="5" t="s">
        <v>93</v>
      </c>
      <c r="B13" s="6" t="s">
        <v>94</v>
      </c>
    </row>
    <row r="14" spans="1:2" ht="30" customHeight="1">
      <c r="B14" s="6" t="s">
        <v>95</v>
      </c>
    </row>
    <row r="15" spans="1:2" ht="15.75" customHeight="1">
      <c r="B15" s="4"/>
    </row>
    <row r="16" spans="1:2" ht="15.75" customHeight="1">
      <c r="A16" s="5" t="s">
        <v>96</v>
      </c>
      <c r="B16" s="6" t="s">
        <v>97</v>
      </c>
    </row>
    <row r="17" spans="1:2" ht="15.75" customHeight="1">
      <c r="B17" s="6" t="s">
        <v>98</v>
      </c>
    </row>
    <row r="18" spans="1:2" ht="15.75" customHeight="1">
      <c r="B18" s="6" t="s">
        <v>99</v>
      </c>
    </row>
    <row r="19" spans="1:2" ht="15.75" customHeight="1">
      <c r="B19" s="6" t="s">
        <v>100</v>
      </c>
    </row>
    <row r="20" spans="1:2" ht="15.75" customHeight="1">
      <c r="B20" s="6" t="s">
        <v>177</v>
      </c>
    </row>
    <row r="21" spans="1:2" ht="15.75" customHeight="1">
      <c r="B21" s="6" t="s">
        <v>101</v>
      </c>
    </row>
    <row r="22" spans="1:2" ht="15.75" customHeight="1">
      <c r="B22" s="6" t="s">
        <v>102</v>
      </c>
    </row>
    <row r="23" spans="1:2" ht="15.75" customHeight="1">
      <c r="B23" s="6" t="s">
        <v>103</v>
      </c>
    </row>
    <row r="24" spans="1:2" ht="15.75" customHeight="1">
      <c r="B24" s="6" t="s">
        <v>104</v>
      </c>
    </row>
    <row r="25" spans="1:2" ht="15.75" customHeight="1">
      <c r="B25" s="4"/>
    </row>
    <row r="26" spans="1:2" ht="15.75" customHeight="1">
      <c r="A26" s="5" t="s">
        <v>105</v>
      </c>
      <c r="B26" s="6" t="s">
        <v>106</v>
      </c>
    </row>
    <row r="27" spans="1:2" ht="15.75" customHeight="1">
      <c r="B27" s="6" t="s">
        <v>108</v>
      </c>
    </row>
    <row r="28" spans="1:2" ht="15.75" customHeight="1">
      <c r="B28" s="4"/>
    </row>
    <row r="29" spans="1:2" ht="15.75" customHeight="1">
      <c r="A29" s="8" t="s">
        <v>109</v>
      </c>
      <c r="B29" s="6" t="s">
        <v>110</v>
      </c>
    </row>
    <row r="30" spans="1:2" ht="15.75" customHeight="1">
      <c r="B30" s="6" t="s">
        <v>111</v>
      </c>
    </row>
    <row r="31" spans="1:2" ht="15.75" customHeight="1">
      <c r="B31" s="4"/>
    </row>
    <row r="32" spans="1:2" ht="15.75" customHeight="1">
      <c r="A32" s="3" t="s">
        <v>112</v>
      </c>
      <c r="B32" s="4"/>
    </row>
    <row r="33" spans="1:2" ht="12.75">
      <c r="A33" s="12" t="s">
        <v>113</v>
      </c>
      <c r="B33" s="6" t="s">
        <v>174</v>
      </c>
    </row>
    <row r="34" spans="1:2" ht="12.75">
      <c r="B34" s="6" t="s">
        <v>114</v>
      </c>
    </row>
    <row r="35" spans="1:2" ht="12.75">
      <c r="B35" s="6" t="s">
        <v>115</v>
      </c>
    </row>
    <row r="36" spans="1:2" ht="12.75">
      <c r="B36" s="4"/>
    </row>
    <row r="37" spans="1:2" ht="12.75">
      <c r="A37" s="12" t="s">
        <v>116</v>
      </c>
      <c r="B37" s="6" t="s">
        <v>175</v>
      </c>
    </row>
    <row r="38" spans="1:2" ht="12.75">
      <c r="B38" s="6" t="s">
        <v>117</v>
      </c>
    </row>
    <row r="39" spans="1:2" ht="12.75">
      <c r="B39" s="4"/>
    </row>
    <row r="40" spans="1:2" ht="12.75">
      <c r="A40" s="12" t="s">
        <v>118</v>
      </c>
      <c r="B40" s="9" t="s">
        <v>176</v>
      </c>
    </row>
    <row r="41" spans="1:2" ht="15" customHeight="1">
      <c r="B41" s="6" t="s">
        <v>119</v>
      </c>
    </row>
    <row r="42" spans="1:2" ht="12.75">
      <c r="B42" s="4"/>
    </row>
    <row r="43" spans="1:2" ht="12.75">
      <c r="A43" s="13" t="s">
        <v>120</v>
      </c>
      <c r="B43" s="14"/>
    </row>
    <row r="44" spans="1:2" ht="12.75">
      <c r="A44" s="15" t="s">
        <v>122</v>
      </c>
      <c r="B44" s="13" t="s">
        <v>123</v>
      </c>
    </row>
    <row r="45" spans="1:2" ht="12.75">
      <c r="A45" s="15" t="s">
        <v>124</v>
      </c>
      <c r="B45" s="18" t="s">
        <v>125</v>
      </c>
    </row>
    <row r="46" spans="1:2" ht="12.75">
      <c r="B46" s="4"/>
    </row>
    <row r="47" spans="1:2" ht="12.75">
      <c r="B47" s="4"/>
    </row>
    <row r="48" spans="1:2" ht="12.75">
      <c r="B48" s="4"/>
    </row>
    <row r="49" spans="2:2" ht="12.75">
      <c r="B49" s="4"/>
    </row>
    <row r="50" spans="2:2" ht="12.75">
      <c r="B50" s="4"/>
    </row>
    <row r="51" spans="2:2" ht="12.75">
      <c r="B51" s="4"/>
    </row>
    <row r="52" spans="2:2" ht="12.75">
      <c r="B52" s="4"/>
    </row>
    <row r="53" spans="2:2" ht="12.75">
      <c r="B53" s="4"/>
    </row>
    <row r="54" spans="2:2" ht="12.75">
      <c r="B54" s="4"/>
    </row>
    <row r="55" spans="2:2" ht="12.75">
      <c r="B55" s="4"/>
    </row>
    <row r="56" spans="2:2" ht="12.75">
      <c r="B56" s="4"/>
    </row>
    <row r="57" spans="2:2" ht="12.75">
      <c r="B57" s="4"/>
    </row>
    <row r="58" spans="2:2" ht="12.75">
      <c r="B58" s="4"/>
    </row>
    <row r="59" spans="2:2" ht="12.75">
      <c r="B59" s="4"/>
    </row>
    <row r="60" spans="2:2" ht="12.75">
      <c r="B60" s="4"/>
    </row>
    <row r="61" spans="2:2" ht="12.75">
      <c r="B61" s="4"/>
    </row>
    <row r="62" spans="2:2" ht="12.75">
      <c r="B62" s="4"/>
    </row>
    <row r="63" spans="2:2" ht="12.75">
      <c r="B63" s="4"/>
    </row>
    <row r="64" spans="2:2" ht="12.75">
      <c r="B64" s="4"/>
    </row>
    <row r="65" spans="2:2" ht="12.75">
      <c r="B65" s="4"/>
    </row>
    <row r="66" spans="2:2" ht="12.75">
      <c r="B66" s="4"/>
    </row>
    <row r="67" spans="2:2" ht="12.75">
      <c r="B67" s="4"/>
    </row>
    <row r="68" spans="2:2" ht="12.75">
      <c r="B68" s="4"/>
    </row>
    <row r="69" spans="2:2" ht="12.75">
      <c r="B69" s="4"/>
    </row>
    <row r="70" spans="2:2" ht="12.75">
      <c r="B70" s="4"/>
    </row>
    <row r="71" spans="2:2" ht="12.75">
      <c r="B71" s="4"/>
    </row>
    <row r="72" spans="2:2" ht="12.75">
      <c r="B72" s="4"/>
    </row>
    <row r="73" spans="2:2" ht="12.75">
      <c r="B73" s="4"/>
    </row>
    <row r="74" spans="2:2" ht="12.75">
      <c r="B74" s="4"/>
    </row>
    <row r="75" spans="2:2" ht="12.75">
      <c r="B75" s="4"/>
    </row>
    <row r="76" spans="2:2" ht="12.75">
      <c r="B76" s="4"/>
    </row>
    <row r="77" spans="2:2" ht="12.75">
      <c r="B77" s="4"/>
    </row>
    <row r="78" spans="2:2" ht="12.75">
      <c r="B78" s="4"/>
    </row>
    <row r="79" spans="2:2" ht="12.75">
      <c r="B79" s="4"/>
    </row>
    <row r="80" spans="2:2" ht="12.75">
      <c r="B80" s="4"/>
    </row>
    <row r="81" spans="2:2" ht="12.75">
      <c r="B81" s="4"/>
    </row>
    <row r="82" spans="2:2" ht="12.75">
      <c r="B82" s="4"/>
    </row>
    <row r="83" spans="2:2" ht="12.75">
      <c r="B83" s="4"/>
    </row>
    <row r="84" spans="2:2" ht="12.75">
      <c r="B84" s="4"/>
    </row>
    <row r="85" spans="2:2" ht="12.75">
      <c r="B85" s="4"/>
    </row>
    <row r="86" spans="2:2" ht="12.75">
      <c r="B86" s="4"/>
    </row>
    <row r="87" spans="2:2" ht="12.75">
      <c r="B87" s="4"/>
    </row>
    <row r="88" spans="2:2" ht="12.75">
      <c r="B88" s="4"/>
    </row>
    <row r="89" spans="2:2" ht="12.75">
      <c r="B89" s="4"/>
    </row>
    <row r="90" spans="2:2" ht="12.75">
      <c r="B90" s="4"/>
    </row>
    <row r="91" spans="2:2" ht="12.75">
      <c r="B91" s="4"/>
    </row>
    <row r="92" spans="2:2" ht="12.75">
      <c r="B92" s="4"/>
    </row>
    <row r="93" spans="2:2" ht="12.75">
      <c r="B93" s="4"/>
    </row>
    <row r="94" spans="2:2" ht="12.75">
      <c r="B94" s="4"/>
    </row>
    <row r="95" spans="2:2" ht="12.75">
      <c r="B95" s="4"/>
    </row>
    <row r="96" spans="2:2" ht="12.75">
      <c r="B96" s="4"/>
    </row>
    <row r="97" spans="2:2" ht="12.75">
      <c r="B97" s="4"/>
    </row>
    <row r="98" spans="2:2" ht="12.75">
      <c r="B98" s="4"/>
    </row>
    <row r="99" spans="2:2" ht="12.75">
      <c r="B99" s="4"/>
    </row>
    <row r="100" spans="2:2" ht="12.75">
      <c r="B100" s="4"/>
    </row>
    <row r="101" spans="2:2" ht="12.75">
      <c r="B101" s="4"/>
    </row>
    <row r="102" spans="2:2" ht="12.75">
      <c r="B102" s="4"/>
    </row>
    <row r="103" spans="2:2" ht="12.75">
      <c r="B103" s="4"/>
    </row>
    <row r="104" spans="2:2" ht="12.75">
      <c r="B104" s="4"/>
    </row>
    <row r="105" spans="2:2" ht="12.75">
      <c r="B105" s="4"/>
    </row>
    <row r="106" spans="2:2" ht="12.75">
      <c r="B106" s="4"/>
    </row>
    <row r="107" spans="2:2" ht="12.75">
      <c r="B107" s="4"/>
    </row>
    <row r="108" spans="2:2" ht="12.75">
      <c r="B108" s="4"/>
    </row>
    <row r="109" spans="2:2" ht="12.75">
      <c r="B109" s="4"/>
    </row>
    <row r="110" spans="2:2" ht="12.75">
      <c r="B110" s="4"/>
    </row>
    <row r="111" spans="2:2" ht="12.75">
      <c r="B111" s="4"/>
    </row>
    <row r="112" spans="2:2" ht="12.75">
      <c r="B112" s="4"/>
    </row>
    <row r="113" spans="2:2" ht="12.75">
      <c r="B113" s="4"/>
    </row>
    <row r="114" spans="2:2" ht="12.75">
      <c r="B114" s="4"/>
    </row>
    <row r="115" spans="2:2" ht="12.75">
      <c r="B115" s="4"/>
    </row>
    <row r="116" spans="2:2" ht="12.75">
      <c r="B116" s="4"/>
    </row>
    <row r="117" spans="2:2" ht="12.75">
      <c r="B117" s="4"/>
    </row>
    <row r="118" spans="2:2" ht="12.75">
      <c r="B118" s="4"/>
    </row>
    <row r="119" spans="2:2" ht="12.75">
      <c r="B119" s="4"/>
    </row>
    <row r="120" spans="2:2" ht="12.75">
      <c r="B120" s="4"/>
    </row>
    <row r="121" spans="2:2" ht="12.75">
      <c r="B121" s="4"/>
    </row>
    <row r="122" spans="2:2" ht="12.75">
      <c r="B122" s="4"/>
    </row>
    <row r="123" spans="2:2" ht="12.75">
      <c r="B123" s="4"/>
    </row>
    <row r="124" spans="2:2" ht="12.75">
      <c r="B124" s="4"/>
    </row>
    <row r="125" spans="2:2" ht="12.75">
      <c r="B125" s="4"/>
    </row>
    <row r="126" spans="2:2" ht="12.75">
      <c r="B126" s="4"/>
    </row>
    <row r="127" spans="2:2" ht="12.75">
      <c r="B127" s="4"/>
    </row>
    <row r="128" spans="2:2" ht="12.75">
      <c r="B128" s="4"/>
    </row>
    <row r="129" spans="2:2" ht="12.75">
      <c r="B129" s="4"/>
    </row>
    <row r="130" spans="2:2" ht="12.75">
      <c r="B130" s="4"/>
    </row>
    <row r="131" spans="2:2" ht="12.75">
      <c r="B131" s="4"/>
    </row>
    <row r="132" spans="2:2" ht="12.75">
      <c r="B132" s="4"/>
    </row>
    <row r="133" spans="2:2" ht="12.75">
      <c r="B133" s="4"/>
    </row>
    <row r="134" spans="2:2" ht="12.75">
      <c r="B134" s="4"/>
    </row>
    <row r="135" spans="2:2" ht="12.75">
      <c r="B135" s="4"/>
    </row>
    <row r="136" spans="2:2" ht="12.75">
      <c r="B136" s="4"/>
    </row>
    <row r="137" spans="2:2" ht="12.75">
      <c r="B137" s="4"/>
    </row>
    <row r="138" spans="2:2" ht="12.75">
      <c r="B138" s="4"/>
    </row>
    <row r="139" spans="2:2" ht="12.75">
      <c r="B139" s="4"/>
    </row>
    <row r="140" spans="2:2" ht="12.75">
      <c r="B140" s="4"/>
    </row>
    <row r="141" spans="2:2" ht="12.75">
      <c r="B141" s="4"/>
    </row>
    <row r="142" spans="2:2" ht="12.75">
      <c r="B142" s="4"/>
    </row>
    <row r="143" spans="2:2" ht="12.75">
      <c r="B143" s="4"/>
    </row>
    <row r="144" spans="2:2" ht="12.75">
      <c r="B144" s="4"/>
    </row>
    <row r="145" spans="2:2" ht="12.75">
      <c r="B145" s="4"/>
    </row>
    <row r="146" spans="2:2" ht="12.75">
      <c r="B146" s="4"/>
    </row>
    <row r="147" spans="2:2" ht="12.75">
      <c r="B147" s="4"/>
    </row>
    <row r="148" spans="2:2" ht="12.75">
      <c r="B148" s="4"/>
    </row>
    <row r="149" spans="2:2" ht="12.75">
      <c r="B149" s="4"/>
    </row>
    <row r="150" spans="2:2" ht="12.75">
      <c r="B150" s="4"/>
    </row>
    <row r="151" spans="2:2" ht="12.75">
      <c r="B151" s="4"/>
    </row>
    <row r="152" spans="2:2" ht="12.75">
      <c r="B152" s="4"/>
    </row>
    <row r="153" spans="2:2" ht="12.75">
      <c r="B153" s="4"/>
    </row>
    <row r="154" spans="2:2" ht="12.75">
      <c r="B154" s="4"/>
    </row>
    <row r="155" spans="2:2" ht="12.75">
      <c r="B155" s="4"/>
    </row>
    <row r="156" spans="2:2" ht="12.75">
      <c r="B156" s="4"/>
    </row>
    <row r="157" spans="2:2" ht="12.75">
      <c r="B157" s="4"/>
    </row>
    <row r="158" spans="2:2" ht="12.75">
      <c r="B158" s="4"/>
    </row>
    <row r="159" spans="2:2" ht="12.75">
      <c r="B159" s="4"/>
    </row>
    <row r="160" spans="2:2" ht="12.75">
      <c r="B160" s="4"/>
    </row>
    <row r="161" spans="2:2" ht="12.75">
      <c r="B161" s="4"/>
    </row>
    <row r="162" spans="2:2" ht="12.75">
      <c r="B162" s="4"/>
    </row>
    <row r="163" spans="2:2" ht="12.75">
      <c r="B163" s="4"/>
    </row>
    <row r="164" spans="2:2" ht="12.75">
      <c r="B164" s="4"/>
    </row>
    <row r="165" spans="2:2" ht="12.75">
      <c r="B165" s="4"/>
    </row>
    <row r="166" spans="2:2" ht="12.75">
      <c r="B166" s="4"/>
    </row>
    <row r="167" spans="2:2" ht="12.75">
      <c r="B167" s="4"/>
    </row>
    <row r="168" spans="2:2" ht="12.75">
      <c r="B168" s="4"/>
    </row>
    <row r="169" spans="2:2" ht="12.75">
      <c r="B169" s="4"/>
    </row>
    <row r="170" spans="2:2" ht="12.75">
      <c r="B170" s="4"/>
    </row>
    <row r="171" spans="2:2" ht="12.75">
      <c r="B171" s="4"/>
    </row>
    <row r="172" spans="2:2" ht="12.75">
      <c r="B172" s="4"/>
    </row>
    <row r="173" spans="2:2" ht="12.75">
      <c r="B173" s="4"/>
    </row>
    <row r="174" spans="2:2" ht="12.75">
      <c r="B174" s="4"/>
    </row>
    <row r="175" spans="2:2" ht="12.75">
      <c r="B175" s="4"/>
    </row>
    <row r="176" spans="2:2" ht="12.75">
      <c r="B176" s="4"/>
    </row>
    <row r="177" spans="2:2" ht="12.75">
      <c r="B177" s="4"/>
    </row>
    <row r="178" spans="2:2" ht="12.75">
      <c r="B178" s="4"/>
    </row>
    <row r="179" spans="2:2" ht="12.75">
      <c r="B179" s="4"/>
    </row>
    <row r="180" spans="2:2" ht="12.75">
      <c r="B180" s="4"/>
    </row>
    <row r="181" spans="2:2" ht="12.75">
      <c r="B181" s="4"/>
    </row>
    <row r="182" spans="2:2" ht="12.75">
      <c r="B182" s="4"/>
    </row>
    <row r="183" spans="2:2" ht="12.75">
      <c r="B183" s="4"/>
    </row>
    <row r="184" spans="2:2" ht="12.75">
      <c r="B184" s="4"/>
    </row>
    <row r="185" spans="2:2" ht="12.75">
      <c r="B185" s="4"/>
    </row>
    <row r="186" spans="2:2" ht="12.75">
      <c r="B186" s="4"/>
    </row>
    <row r="187" spans="2:2" ht="12.75">
      <c r="B187" s="4"/>
    </row>
    <row r="188" spans="2:2" ht="12.75">
      <c r="B188" s="4"/>
    </row>
    <row r="189" spans="2:2" ht="12.75">
      <c r="B189" s="4"/>
    </row>
    <row r="190" spans="2:2" ht="12.75">
      <c r="B190" s="4"/>
    </row>
    <row r="191" spans="2:2" ht="12.75">
      <c r="B191" s="4"/>
    </row>
    <row r="192" spans="2:2" ht="12.75">
      <c r="B192" s="4"/>
    </row>
    <row r="193" spans="2:2" ht="12.75">
      <c r="B193" s="4"/>
    </row>
    <row r="194" spans="2:2" ht="12.75">
      <c r="B194" s="4"/>
    </row>
    <row r="195" spans="2:2" ht="12.75">
      <c r="B195" s="4"/>
    </row>
    <row r="196" spans="2:2" ht="12.75">
      <c r="B196" s="4"/>
    </row>
    <row r="197" spans="2:2" ht="12.75">
      <c r="B197" s="4"/>
    </row>
    <row r="198" spans="2:2" ht="12.75">
      <c r="B198" s="4"/>
    </row>
    <row r="199" spans="2:2" ht="12.75">
      <c r="B199" s="4"/>
    </row>
    <row r="200" spans="2:2" ht="12.75">
      <c r="B200" s="4"/>
    </row>
    <row r="201" spans="2:2" ht="12.75">
      <c r="B201" s="4"/>
    </row>
    <row r="202" spans="2:2" ht="12.75">
      <c r="B202" s="4"/>
    </row>
    <row r="203" spans="2:2" ht="12.75">
      <c r="B203" s="4"/>
    </row>
    <row r="204" spans="2:2" ht="12.75">
      <c r="B204" s="4"/>
    </row>
    <row r="205" spans="2:2" ht="12.75">
      <c r="B205" s="4"/>
    </row>
    <row r="206" spans="2:2" ht="12.75">
      <c r="B206" s="4"/>
    </row>
    <row r="207" spans="2:2" ht="12.75">
      <c r="B207" s="4"/>
    </row>
    <row r="208" spans="2:2" ht="12.75">
      <c r="B208" s="4"/>
    </row>
    <row r="209" spans="2:2" ht="12.75">
      <c r="B209" s="4"/>
    </row>
    <row r="210" spans="2:2" ht="12.75">
      <c r="B210" s="4"/>
    </row>
    <row r="211" spans="2:2" ht="12.75">
      <c r="B211" s="4"/>
    </row>
    <row r="212" spans="2:2" ht="12.75">
      <c r="B212" s="4"/>
    </row>
    <row r="213" spans="2:2" ht="12.75">
      <c r="B213" s="4"/>
    </row>
    <row r="214" spans="2:2" ht="12.75">
      <c r="B214" s="4"/>
    </row>
    <row r="215" spans="2:2" ht="12.75">
      <c r="B215" s="4"/>
    </row>
    <row r="216" spans="2:2" ht="12.75">
      <c r="B216" s="4"/>
    </row>
    <row r="217" spans="2:2" ht="12.75">
      <c r="B217" s="4"/>
    </row>
    <row r="218" spans="2:2" ht="12.75">
      <c r="B218" s="4"/>
    </row>
    <row r="219" spans="2:2" ht="12.75">
      <c r="B219" s="4"/>
    </row>
    <row r="220" spans="2:2" ht="12.75">
      <c r="B220" s="4"/>
    </row>
    <row r="221" spans="2:2" ht="12.75">
      <c r="B221" s="4"/>
    </row>
    <row r="222" spans="2:2" ht="12.75">
      <c r="B222" s="4"/>
    </row>
    <row r="223" spans="2:2" ht="12.75">
      <c r="B223" s="4"/>
    </row>
    <row r="224" spans="2:2" ht="12.75">
      <c r="B224" s="4"/>
    </row>
    <row r="225" spans="2:2" ht="12.75">
      <c r="B225" s="4"/>
    </row>
    <row r="226" spans="2:2" ht="12.75">
      <c r="B226" s="4"/>
    </row>
    <row r="227" spans="2:2" ht="12.75">
      <c r="B227" s="4"/>
    </row>
    <row r="228" spans="2:2" ht="12.75">
      <c r="B228" s="4"/>
    </row>
    <row r="229" spans="2:2" ht="12.75">
      <c r="B229" s="4"/>
    </row>
    <row r="230" spans="2:2" ht="12.75">
      <c r="B230" s="4"/>
    </row>
    <row r="231" spans="2:2" ht="12.75">
      <c r="B231" s="4"/>
    </row>
    <row r="232" spans="2:2" ht="12.75">
      <c r="B232" s="4"/>
    </row>
    <row r="233" spans="2:2" ht="12.75">
      <c r="B233" s="4"/>
    </row>
    <row r="234" spans="2:2" ht="12.75">
      <c r="B234" s="4"/>
    </row>
    <row r="235" spans="2:2" ht="12.75">
      <c r="B235" s="4"/>
    </row>
    <row r="236" spans="2:2" ht="12.75">
      <c r="B236" s="4"/>
    </row>
    <row r="237" spans="2:2" ht="12.75">
      <c r="B237" s="4"/>
    </row>
    <row r="238" spans="2:2" ht="12.75">
      <c r="B238" s="4"/>
    </row>
    <row r="239" spans="2:2" ht="12.75">
      <c r="B239" s="4"/>
    </row>
    <row r="240" spans="2:2" ht="12.75">
      <c r="B240" s="4"/>
    </row>
    <row r="241" spans="2:2" ht="12.75">
      <c r="B241" s="4"/>
    </row>
    <row r="242" spans="2:2" ht="12.75">
      <c r="B242" s="4"/>
    </row>
    <row r="243" spans="2:2" ht="12.75">
      <c r="B243" s="4"/>
    </row>
    <row r="244" spans="2:2" ht="12.75">
      <c r="B244" s="4"/>
    </row>
    <row r="245" spans="2:2" ht="12.75">
      <c r="B245" s="4"/>
    </row>
    <row r="246" spans="2:2" ht="12.75">
      <c r="B246" s="4"/>
    </row>
    <row r="247" spans="2:2" ht="12.75">
      <c r="B247" s="4"/>
    </row>
    <row r="248" spans="2:2" ht="12.75">
      <c r="B248" s="4"/>
    </row>
    <row r="249" spans="2:2" ht="12.75">
      <c r="B249" s="4"/>
    </row>
    <row r="250" spans="2:2" ht="12.75">
      <c r="B250" s="4"/>
    </row>
    <row r="251" spans="2:2" ht="12.75">
      <c r="B251" s="4"/>
    </row>
    <row r="252" spans="2:2" ht="12.75">
      <c r="B252" s="4"/>
    </row>
    <row r="253" spans="2:2" ht="12.75">
      <c r="B253" s="4"/>
    </row>
    <row r="254" spans="2:2" ht="12.75">
      <c r="B254" s="4"/>
    </row>
    <row r="255" spans="2:2" ht="12.75">
      <c r="B255" s="4"/>
    </row>
    <row r="256" spans="2:2" ht="12.75">
      <c r="B256" s="4"/>
    </row>
    <row r="257" spans="2:2" ht="12.75">
      <c r="B257" s="4"/>
    </row>
    <row r="258" spans="2:2" ht="12.75">
      <c r="B258" s="4"/>
    </row>
    <row r="259" spans="2:2" ht="12.75">
      <c r="B259" s="4"/>
    </row>
    <row r="260" spans="2:2" ht="12.75">
      <c r="B260" s="4"/>
    </row>
    <row r="261" spans="2:2" ht="12.75">
      <c r="B261" s="4"/>
    </row>
    <row r="262" spans="2:2" ht="12.75">
      <c r="B262" s="4"/>
    </row>
    <row r="263" spans="2:2" ht="12.75">
      <c r="B263" s="4"/>
    </row>
    <row r="264" spans="2:2" ht="12.75">
      <c r="B264" s="4"/>
    </row>
    <row r="265" spans="2:2" ht="12.75">
      <c r="B265" s="4"/>
    </row>
    <row r="266" spans="2:2" ht="12.75">
      <c r="B266" s="4"/>
    </row>
    <row r="267" spans="2:2" ht="12.75">
      <c r="B267" s="4"/>
    </row>
    <row r="268" spans="2:2" ht="12.75">
      <c r="B268" s="4"/>
    </row>
    <row r="269" spans="2:2" ht="12.75">
      <c r="B269" s="4"/>
    </row>
    <row r="270" spans="2:2" ht="12.75">
      <c r="B270" s="4"/>
    </row>
    <row r="271" spans="2:2" ht="12.75">
      <c r="B271" s="4"/>
    </row>
    <row r="272" spans="2:2" ht="12.75">
      <c r="B272" s="4"/>
    </row>
    <row r="273" spans="2:2" ht="12.75">
      <c r="B273" s="4"/>
    </row>
    <row r="274" spans="2:2" ht="12.75">
      <c r="B274" s="4"/>
    </row>
    <row r="275" spans="2:2" ht="12.75">
      <c r="B275" s="4"/>
    </row>
    <row r="276" spans="2:2" ht="12.75">
      <c r="B276" s="4"/>
    </row>
    <row r="277" spans="2:2" ht="12.75">
      <c r="B277" s="4"/>
    </row>
    <row r="278" spans="2:2" ht="12.75">
      <c r="B278" s="4"/>
    </row>
    <row r="279" spans="2:2" ht="12.75">
      <c r="B279" s="4"/>
    </row>
    <row r="280" spans="2:2" ht="12.75">
      <c r="B280" s="4"/>
    </row>
    <row r="281" spans="2:2" ht="12.75">
      <c r="B281" s="4"/>
    </row>
    <row r="282" spans="2:2" ht="12.75">
      <c r="B282" s="4"/>
    </row>
    <row r="283" spans="2:2" ht="12.75">
      <c r="B283" s="4"/>
    </row>
    <row r="284" spans="2:2" ht="12.75">
      <c r="B284" s="4"/>
    </row>
    <row r="285" spans="2:2" ht="12.75">
      <c r="B285" s="4"/>
    </row>
    <row r="286" spans="2:2" ht="12.75">
      <c r="B286" s="4"/>
    </row>
    <row r="287" spans="2:2" ht="12.75">
      <c r="B287" s="4"/>
    </row>
    <row r="288" spans="2:2" ht="12.75">
      <c r="B288" s="4"/>
    </row>
    <row r="289" spans="2:2" ht="12.75">
      <c r="B289" s="4"/>
    </row>
    <row r="290" spans="2:2" ht="12.75">
      <c r="B290" s="4"/>
    </row>
    <row r="291" spans="2:2" ht="12.75">
      <c r="B291" s="4"/>
    </row>
    <row r="292" spans="2:2" ht="12.75">
      <c r="B292" s="4"/>
    </row>
    <row r="293" spans="2:2" ht="12.75">
      <c r="B293" s="4"/>
    </row>
    <row r="294" spans="2:2" ht="12.75">
      <c r="B294" s="4"/>
    </row>
    <row r="295" spans="2:2" ht="12.75">
      <c r="B295" s="4"/>
    </row>
    <row r="296" spans="2:2" ht="12.75">
      <c r="B296" s="4"/>
    </row>
    <row r="297" spans="2:2" ht="12.75">
      <c r="B297" s="4"/>
    </row>
    <row r="298" spans="2:2" ht="12.75">
      <c r="B298" s="4"/>
    </row>
    <row r="299" spans="2:2" ht="12.75">
      <c r="B299" s="4"/>
    </row>
    <row r="300" spans="2:2" ht="12.75">
      <c r="B300" s="4"/>
    </row>
    <row r="301" spans="2:2" ht="12.75">
      <c r="B301" s="4"/>
    </row>
    <row r="302" spans="2:2" ht="12.75">
      <c r="B302" s="4"/>
    </row>
    <row r="303" spans="2:2" ht="12.75">
      <c r="B303" s="4"/>
    </row>
    <row r="304" spans="2:2" ht="12.75">
      <c r="B304" s="4"/>
    </row>
    <row r="305" spans="2:2" ht="12.75">
      <c r="B305" s="4"/>
    </row>
    <row r="306" spans="2:2" ht="12.75">
      <c r="B306" s="4"/>
    </row>
    <row r="307" spans="2:2" ht="12.75">
      <c r="B307" s="4"/>
    </row>
    <row r="308" spans="2:2" ht="12.75">
      <c r="B308" s="4"/>
    </row>
    <row r="309" spans="2:2" ht="12.75">
      <c r="B309" s="4"/>
    </row>
    <row r="310" spans="2:2" ht="12.75">
      <c r="B310" s="4"/>
    </row>
    <row r="311" spans="2:2" ht="12.75">
      <c r="B311" s="4"/>
    </row>
    <row r="312" spans="2:2" ht="12.75">
      <c r="B312" s="4"/>
    </row>
    <row r="313" spans="2:2" ht="12.75">
      <c r="B313" s="4"/>
    </row>
    <row r="314" spans="2:2" ht="12.75">
      <c r="B314" s="4"/>
    </row>
    <row r="315" spans="2:2" ht="12.75">
      <c r="B315" s="4"/>
    </row>
    <row r="316" spans="2:2" ht="12.75">
      <c r="B316" s="4"/>
    </row>
    <row r="317" spans="2:2" ht="12.75">
      <c r="B317" s="4"/>
    </row>
    <row r="318" spans="2:2" ht="12.75">
      <c r="B318" s="4"/>
    </row>
    <row r="319" spans="2:2" ht="12.75">
      <c r="B319" s="4"/>
    </row>
    <row r="320" spans="2:2" ht="12.75">
      <c r="B320" s="4"/>
    </row>
    <row r="321" spans="2:2" ht="12.75">
      <c r="B321" s="4"/>
    </row>
    <row r="322" spans="2:2" ht="12.75">
      <c r="B322" s="4"/>
    </row>
    <row r="323" spans="2:2" ht="12.75">
      <c r="B323" s="4"/>
    </row>
    <row r="324" spans="2:2" ht="12.75">
      <c r="B324" s="4"/>
    </row>
    <row r="325" spans="2:2" ht="12.75">
      <c r="B325" s="4"/>
    </row>
    <row r="326" spans="2:2" ht="12.75">
      <c r="B326" s="4"/>
    </row>
    <row r="327" spans="2:2" ht="12.75">
      <c r="B327" s="4"/>
    </row>
    <row r="328" spans="2:2" ht="12.75">
      <c r="B328" s="4"/>
    </row>
    <row r="329" spans="2:2" ht="12.75">
      <c r="B329" s="4"/>
    </row>
    <row r="330" spans="2:2" ht="12.75">
      <c r="B330" s="4"/>
    </row>
    <row r="331" spans="2:2" ht="12.75">
      <c r="B331" s="4"/>
    </row>
    <row r="332" spans="2:2" ht="12.75">
      <c r="B332" s="4"/>
    </row>
    <row r="333" spans="2:2" ht="12.75">
      <c r="B333" s="4"/>
    </row>
    <row r="334" spans="2:2" ht="12.75">
      <c r="B334" s="4"/>
    </row>
    <row r="335" spans="2:2" ht="12.75">
      <c r="B335" s="4"/>
    </row>
    <row r="336" spans="2:2" ht="12.75">
      <c r="B336" s="4"/>
    </row>
    <row r="337" spans="2:2" ht="12.75">
      <c r="B337" s="4"/>
    </row>
    <row r="338" spans="2:2" ht="12.75">
      <c r="B338" s="4"/>
    </row>
    <row r="339" spans="2:2" ht="12.75">
      <c r="B339" s="4"/>
    </row>
    <row r="340" spans="2:2" ht="12.75">
      <c r="B340" s="4"/>
    </row>
    <row r="341" spans="2:2" ht="12.75">
      <c r="B341" s="4"/>
    </row>
    <row r="342" spans="2:2" ht="12.75">
      <c r="B342" s="4"/>
    </row>
    <row r="343" spans="2:2" ht="12.75">
      <c r="B343" s="4"/>
    </row>
    <row r="344" spans="2:2" ht="12.75">
      <c r="B344" s="4"/>
    </row>
    <row r="345" spans="2:2" ht="12.75">
      <c r="B345" s="4"/>
    </row>
    <row r="346" spans="2:2" ht="12.75">
      <c r="B346" s="4"/>
    </row>
    <row r="347" spans="2:2" ht="12.75">
      <c r="B347" s="4"/>
    </row>
    <row r="348" spans="2:2" ht="12.75">
      <c r="B348" s="4"/>
    </row>
    <row r="349" spans="2:2" ht="12.75">
      <c r="B349" s="4"/>
    </row>
    <row r="350" spans="2:2" ht="12.75">
      <c r="B350" s="4"/>
    </row>
    <row r="351" spans="2:2" ht="12.75">
      <c r="B351" s="4"/>
    </row>
    <row r="352" spans="2:2" ht="12.75">
      <c r="B352" s="4"/>
    </row>
    <row r="353" spans="2:2" ht="12.75">
      <c r="B353" s="4"/>
    </row>
    <row r="354" spans="2:2" ht="12.75">
      <c r="B354" s="4"/>
    </row>
    <row r="355" spans="2:2" ht="12.75">
      <c r="B355" s="4"/>
    </row>
    <row r="356" spans="2:2" ht="12.75">
      <c r="B356" s="4"/>
    </row>
    <row r="357" spans="2:2" ht="12.75">
      <c r="B357" s="4"/>
    </row>
    <row r="358" spans="2:2" ht="12.75">
      <c r="B358" s="4"/>
    </row>
    <row r="359" spans="2:2" ht="12.75">
      <c r="B359" s="4"/>
    </row>
    <row r="360" spans="2:2" ht="12.75">
      <c r="B360" s="4"/>
    </row>
    <row r="361" spans="2:2" ht="12.75">
      <c r="B361" s="4"/>
    </row>
    <row r="362" spans="2:2" ht="12.75">
      <c r="B362" s="4"/>
    </row>
    <row r="363" spans="2:2" ht="12.75">
      <c r="B363" s="4"/>
    </row>
    <row r="364" spans="2:2" ht="12.75">
      <c r="B364" s="4"/>
    </row>
    <row r="365" spans="2:2" ht="12.75">
      <c r="B365" s="4"/>
    </row>
    <row r="366" spans="2:2" ht="12.75">
      <c r="B366" s="4"/>
    </row>
    <row r="367" spans="2:2" ht="12.75">
      <c r="B367" s="4"/>
    </row>
    <row r="368" spans="2:2" ht="12.75">
      <c r="B368" s="4"/>
    </row>
    <row r="369" spans="2:2" ht="12.75">
      <c r="B369" s="4"/>
    </row>
    <row r="370" spans="2:2" ht="12.75">
      <c r="B370" s="4"/>
    </row>
    <row r="371" spans="2:2" ht="12.75">
      <c r="B371" s="4"/>
    </row>
    <row r="372" spans="2:2" ht="12.75">
      <c r="B372" s="4"/>
    </row>
    <row r="373" spans="2:2" ht="12.75">
      <c r="B373" s="4"/>
    </row>
    <row r="374" spans="2:2" ht="12.75">
      <c r="B374" s="4"/>
    </row>
    <row r="375" spans="2:2" ht="12.75">
      <c r="B375" s="4"/>
    </row>
    <row r="376" spans="2:2" ht="12.75">
      <c r="B376" s="4"/>
    </row>
    <row r="377" spans="2:2" ht="12.75">
      <c r="B377" s="4"/>
    </row>
    <row r="378" spans="2:2" ht="12.75">
      <c r="B378" s="4"/>
    </row>
    <row r="379" spans="2:2" ht="12.75">
      <c r="B379" s="4"/>
    </row>
    <row r="380" spans="2:2" ht="12.75">
      <c r="B380" s="4"/>
    </row>
    <row r="381" spans="2:2" ht="12.75">
      <c r="B381" s="4"/>
    </row>
    <row r="382" spans="2:2" ht="12.75">
      <c r="B382" s="4"/>
    </row>
    <row r="383" spans="2:2" ht="12.75">
      <c r="B383" s="4"/>
    </row>
    <row r="384" spans="2:2" ht="12.75">
      <c r="B384" s="4"/>
    </row>
    <row r="385" spans="2:2" ht="12.75">
      <c r="B385" s="4"/>
    </row>
    <row r="386" spans="2:2" ht="12.75">
      <c r="B386" s="4"/>
    </row>
    <row r="387" spans="2:2" ht="12.75">
      <c r="B387" s="4"/>
    </row>
    <row r="388" spans="2:2" ht="12.75">
      <c r="B388" s="4"/>
    </row>
    <row r="389" spans="2:2" ht="12.75">
      <c r="B389" s="4"/>
    </row>
    <row r="390" spans="2:2" ht="12.75">
      <c r="B390" s="4"/>
    </row>
    <row r="391" spans="2:2" ht="12.75">
      <c r="B391" s="4"/>
    </row>
    <row r="392" spans="2:2" ht="12.75">
      <c r="B392" s="4"/>
    </row>
    <row r="393" spans="2:2" ht="12.75">
      <c r="B393" s="4"/>
    </row>
    <row r="394" spans="2:2" ht="12.75">
      <c r="B394" s="4"/>
    </row>
    <row r="395" spans="2:2" ht="12.75">
      <c r="B395" s="4"/>
    </row>
    <row r="396" spans="2:2" ht="12.75">
      <c r="B396" s="4"/>
    </row>
    <row r="397" spans="2:2" ht="12.75">
      <c r="B397" s="4"/>
    </row>
    <row r="398" spans="2:2" ht="12.75">
      <c r="B398" s="4"/>
    </row>
    <row r="399" spans="2:2" ht="12.75">
      <c r="B399" s="4"/>
    </row>
    <row r="400" spans="2:2" ht="12.75">
      <c r="B400" s="4"/>
    </row>
    <row r="401" spans="2:2" ht="12.75">
      <c r="B401" s="4"/>
    </row>
    <row r="402" spans="2:2" ht="12.75">
      <c r="B402" s="4"/>
    </row>
    <row r="403" spans="2:2" ht="12.75">
      <c r="B403" s="4"/>
    </row>
    <row r="404" spans="2:2" ht="12.75">
      <c r="B404" s="4"/>
    </row>
    <row r="405" spans="2:2" ht="12.75">
      <c r="B405" s="4"/>
    </row>
    <row r="406" spans="2:2" ht="12.75">
      <c r="B406" s="4"/>
    </row>
    <row r="407" spans="2:2" ht="12.75">
      <c r="B407" s="4"/>
    </row>
    <row r="408" spans="2:2" ht="12.75">
      <c r="B408" s="4"/>
    </row>
    <row r="409" spans="2:2" ht="12.75">
      <c r="B409" s="4"/>
    </row>
    <row r="410" spans="2:2" ht="12.75">
      <c r="B410" s="4"/>
    </row>
    <row r="411" spans="2:2" ht="12.75">
      <c r="B411" s="4"/>
    </row>
    <row r="412" spans="2:2" ht="12.75">
      <c r="B412" s="4"/>
    </row>
    <row r="413" spans="2:2" ht="12.75">
      <c r="B413" s="4"/>
    </row>
    <row r="414" spans="2:2" ht="12.75">
      <c r="B414" s="4"/>
    </row>
    <row r="415" spans="2:2" ht="12.75">
      <c r="B415" s="4"/>
    </row>
    <row r="416" spans="2:2" ht="12.75">
      <c r="B416" s="4"/>
    </row>
    <row r="417" spans="2:2" ht="12.75">
      <c r="B417" s="4"/>
    </row>
    <row r="418" spans="2:2" ht="12.75">
      <c r="B418" s="4"/>
    </row>
    <row r="419" spans="2:2" ht="12.75">
      <c r="B419" s="4"/>
    </row>
    <row r="420" spans="2:2" ht="12.75">
      <c r="B420" s="4"/>
    </row>
    <row r="421" spans="2:2" ht="12.75">
      <c r="B421" s="4"/>
    </row>
    <row r="422" spans="2:2" ht="12.75">
      <c r="B422" s="4"/>
    </row>
    <row r="423" spans="2:2" ht="12.75">
      <c r="B423" s="4"/>
    </row>
    <row r="424" spans="2:2" ht="12.75">
      <c r="B424" s="4"/>
    </row>
    <row r="425" spans="2:2" ht="12.75">
      <c r="B425" s="4"/>
    </row>
    <row r="426" spans="2:2" ht="12.75">
      <c r="B426" s="4"/>
    </row>
    <row r="427" spans="2:2" ht="12.75">
      <c r="B427" s="4"/>
    </row>
    <row r="428" spans="2:2" ht="12.75">
      <c r="B428" s="4"/>
    </row>
    <row r="429" spans="2:2" ht="12.75">
      <c r="B429" s="4"/>
    </row>
    <row r="430" spans="2:2" ht="12.75">
      <c r="B430" s="4"/>
    </row>
    <row r="431" spans="2:2" ht="12.75">
      <c r="B431" s="4"/>
    </row>
    <row r="432" spans="2:2" ht="12.75">
      <c r="B432" s="4"/>
    </row>
    <row r="433" spans="2:2" ht="12.75">
      <c r="B433" s="4"/>
    </row>
    <row r="434" spans="2:2" ht="12.75">
      <c r="B434" s="4"/>
    </row>
    <row r="435" spans="2:2" ht="12.75">
      <c r="B435" s="4"/>
    </row>
    <row r="436" spans="2:2" ht="12.75">
      <c r="B436" s="4"/>
    </row>
    <row r="437" spans="2:2" ht="12.75">
      <c r="B437" s="4"/>
    </row>
    <row r="438" spans="2:2" ht="12.75">
      <c r="B438" s="4"/>
    </row>
    <row r="439" spans="2:2" ht="12.75">
      <c r="B439" s="4"/>
    </row>
    <row r="440" spans="2:2" ht="12.75">
      <c r="B440" s="4"/>
    </row>
    <row r="441" spans="2:2" ht="12.75">
      <c r="B441" s="4"/>
    </row>
    <row r="442" spans="2:2" ht="12.75">
      <c r="B442" s="4"/>
    </row>
    <row r="443" spans="2:2" ht="12.75">
      <c r="B443" s="4"/>
    </row>
    <row r="444" spans="2:2" ht="12.75">
      <c r="B444" s="4"/>
    </row>
    <row r="445" spans="2:2" ht="12.75">
      <c r="B445" s="4"/>
    </row>
    <row r="446" spans="2:2" ht="12.75">
      <c r="B446" s="4"/>
    </row>
    <row r="447" spans="2:2" ht="12.75">
      <c r="B447" s="4"/>
    </row>
    <row r="448" spans="2:2" ht="12.75">
      <c r="B448" s="4"/>
    </row>
    <row r="449" spans="2:2" ht="12.75">
      <c r="B449" s="4"/>
    </row>
    <row r="450" spans="2:2" ht="12.75">
      <c r="B450" s="4"/>
    </row>
    <row r="451" spans="2:2" ht="12.75">
      <c r="B451" s="4"/>
    </row>
    <row r="452" spans="2:2" ht="12.75">
      <c r="B452" s="4"/>
    </row>
    <row r="453" spans="2:2" ht="12.75">
      <c r="B453" s="4"/>
    </row>
    <row r="454" spans="2:2" ht="12.75">
      <c r="B454" s="4"/>
    </row>
    <row r="455" spans="2:2" ht="12.75">
      <c r="B455" s="4"/>
    </row>
    <row r="456" spans="2:2" ht="12.75">
      <c r="B456" s="4"/>
    </row>
    <row r="457" spans="2:2" ht="12.75">
      <c r="B457" s="4"/>
    </row>
    <row r="458" spans="2:2" ht="12.75">
      <c r="B458" s="4"/>
    </row>
    <row r="459" spans="2:2" ht="12.75">
      <c r="B459" s="4"/>
    </row>
    <row r="460" spans="2:2" ht="12.75">
      <c r="B460" s="4"/>
    </row>
    <row r="461" spans="2:2" ht="12.75">
      <c r="B461" s="4"/>
    </row>
    <row r="462" spans="2:2" ht="12.75">
      <c r="B462" s="4"/>
    </row>
    <row r="463" spans="2:2" ht="12.75">
      <c r="B463" s="4"/>
    </row>
    <row r="464" spans="2:2" ht="12.75">
      <c r="B464" s="4"/>
    </row>
    <row r="465" spans="2:2" ht="12.75">
      <c r="B465" s="4"/>
    </row>
    <row r="466" spans="2:2" ht="12.75">
      <c r="B466" s="4"/>
    </row>
    <row r="467" spans="2:2" ht="12.75">
      <c r="B467" s="4"/>
    </row>
    <row r="468" spans="2:2" ht="12.75">
      <c r="B468" s="4"/>
    </row>
    <row r="469" spans="2:2" ht="12.75">
      <c r="B469" s="4"/>
    </row>
    <row r="470" spans="2:2" ht="12.75">
      <c r="B470" s="4"/>
    </row>
    <row r="471" spans="2:2" ht="12.75">
      <c r="B471" s="4"/>
    </row>
    <row r="472" spans="2:2" ht="12.75">
      <c r="B472" s="4"/>
    </row>
    <row r="473" spans="2:2" ht="12.75">
      <c r="B473" s="4"/>
    </row>
    <row r="474" spans="2:2" ht="12.75">
      <c r="B474" s="4"/>
    </row>
    <row r="475" spans="2:2" ht="12.75">
      <c r="B475" s="4"/>
    </row>
    <row r="476" spans="2:2" ht="12.75">
      <c r="B476" s="4"/>
    </row>
    <row r="477" spans="2:2" ht="12.75">
      <c r="B477" s="4"/>
    </row>
    <row r="478" spans="2:2" ht="12.75">
      <c r="B478" s="4"/>
    </row>
    <row r="479" spans="2:2" ht="12.75">
      <c r="B479" s="4"/>
    </row>
    <row r="480" spans="2:2" ht="12.75">
      <c r="B480" s="4"/>
    </row>
    <row r="481" spans="2:2" ht="12.75">
      <c r="B481" s="4"/>
    </row>
    <row r="482" spans="2:2" ht="12.75">
      <c r="B482" s="4"/>
    </row>
    <row r="483" spans="2:2" ht="12.75">
      <c r="B483" s="4"/>
    </row>
    <row r="484" spans="2:2" ht="12.75">
      <c r="B484" s="4"/>
    </row>
    <row r="485" spans="2:2" ht="12.75">
      <c r="B485" s="4"/>
    </row>
    <row r="486" spans="2:2" ht="12.75">
      <c r="B486" s="4"/>
    </row>
    <row r="487" spans="2:2" ht="12.75">
      <c r="B487" s="4"/>
    </row>
    <row r="488" spans="2:2" ht="12.75">
      <c r="B488" s="4"/>
    </row>
    <row r="489" spans="2:2" ht="12.75">
      <c r="B489" s="4"/>
    </row>
    <row r="490" spans="2:2" ht="12.75">
      <c r="B490" s="4"/>
    </row>
    <row r="491" spans="2:2" ht="12.75">
      <c r="B491" s="4"/>
    </row>
    <row r="492" spans="2:2" ht="12.75">
      <c r="B492" s="4"/>
    </row>
    <row r="493" spans="2:2" ht="12.75">
      <c r="B493" s="4"/>
    </row>
    <row r="494" spans="2:2" ht="12.75">
      <c r="B494" s="4"/>
    </row>
    <row r="495" spans="2:2" ht="12.75">
      <c r="B495" s="4"/>
    </row>
    <row r="496" spans="2:2" ht="12.75">
      <c r="B496" s="4"/>
    </row>
    <row r="497" spans="2:2" ht="12.75">
      <c r="B497" s="4"/>
    </row>
    <row r="498" spans="2:2" ht="12.75">
      <c r="B498" s="4"/>
    </row>
    <row r="499" spans="2:2" ht="12.75">
      <c r="B499" s="4"/>
    </row>
    <row r="500" spans="2:2" ht="12.75">
      <c r="B500" s="4"/>
    </row>
    <row r="501" spans="2:2" ht="12.75">
      <c r="B501" s="4"/>
    </row>
    <row r="502" spans="2:2" ht="12.75">
      <c r="B502" s="4"/>
    </row>
    <row r="503" spans="2:2" ht="12.75">
      <c r="B503" s="4"/>
    </row>
    <row r="504" spans="2:2" ht="12.75">
      <c r="B504" s="4"/>
    </row>
    <row r="505" spans="2:2" ht="12.75">
      <c r="B505" s="4"/>
    </row>
    <row r="506" spans="2:2" ht="12.75">
      <c r="B506" s="4"/>
    </row>
    <row r="507" spans="2:2" ht="12.75">
      <c r="B507" s="4"/>
    </row>
    <row r="508" spans="2:2" ht="12.75">
      <c r="B508" s="4"/>
    </row>
    <row r="509" spans="2:2" ht="12.75">
      <c r="B509" s="4"/>
    </row>
    <row r="510" spans="2:2" ht="12.75">
      <c r="B510" s="4"/>
    </row>
    <row r="511" spans="2:2" ht="12.75">
      <c r="B511" s="4"/>
    </row>
    <row r="512" spans="2:2" ht="12.75">
      <c r="B512" s="4"/>
    </row>
    <row r="513" spans="2:2" ht="12.75">
      <c r="B513" s="4"/>
    </row>
    <row r="514" spans="2:2" ht="12.75">
      <c r="B514" s="4"/>
    </row>
    <row r="515" spans="2:2" ht="12.75">
      <c r="B515" s="4"/>
    </row>
    <row r="516" spans="2:2" ht="12.75">
      <c r="B516" s="4"/>
    </row>
    <row r="517" spans="2:2" ht="12.75">
      <c r="B517" s="4"/>
    </row>
    <row r="518" spans="2:2" ht="12.75">
      <c r="B518" s="4"/>
    </row>
    <row r="519" spans="2:2" ht="12.75">
      <c r="B519" s="4"/>
    </row>
    <row r="520" spans="2:2" ht="12.75">
      <c r="B520" s="4"/>
    </row>
    <row r="521" spans="2:2" ht="12.75">
      <c r="B521" s="4"/>
    </row>
    <row r="522" spans="2:2" ht="12.75">
      <c r="B522" s="4"/>
    </row>
    <row r="523" spans="2:2" ht="12.75">
      <c r="B523" s="4"/>
    </row>
    <row r="524" spans="2:2" ht="12.75">
      <c r="B524" s="4"/>
    </row>
    <row r="525" spans="2:2" ht="12.75">
      <c r="B525" s="4"/>
    </row>
    <row r="526" spans="2:2" ht="12.75">
      <c r="B526" s="4"/>
    </row>
    <row r="527" spans="2:2" ht="12.75">
      <c r="B527" s="4"/>
    </row>
    <row r="528" spans="2:2" ht="12.75">
      <c r="B528" s="4"/>
    </row>
    <row r="529" spans="2:2" ht="12.75">
      <c r="B529" s="4"/>
    </row>
    <row r="530" spans="2:2" ht="12.75">
      <c r="B530" s="4"/>
    </row>
    <row r="531" spans="2:2" ht="12.75">
      <c r="B531" s="4"/>
    </row>
    <row r="532" spans="2:2" ht="12.75">
      <c r="B532" s="4"/>
    </row>
    <row r="533" spans="2:2" ht="12.75">
      <c r="B533" s="4"/>
    </row>
    <row r="534" spans="2:2" ht="12.75">
      <c r="B534" s="4"/>
    </row>
    <row r="535" spans="2:2" ht="12.75">
      <c r="B535" s="4"/>
    </row>
    <row r="536" spans="2:2" ht="12.75">
      <c r="B536" s="4"/>
    </row>
    <row r="537" spans="2:2" ht="12.75">
      <c r="B537" s="4"/>
    </row>
    <row r="538" spans="2:2" ht="12.75">
      <c r="B538" s="4"/>
    </row>
    <row r="539" spans="2:2" ht="12.75">
      <c r="B539" s="4"/>
    </row>
    <row r="540" spans="2:2" ht="12.75">
      <c r="B540" s="4"/>
    </row>
    <row r="541" spans="2:2" ht="12.75">
      <c r="B541" s="4"/>
    </row>
    <row r="542" spans="2:2" ht="12.75">
      <c r="B542" s="4"/>
    </row>
    <row r="543" spans="2:2" ht="12.75">
      <c r="B543" s="4"/>
    </row>
    <row r="544" spans="2:2" ht="12.75">
      <c r="B544" s="4"/>
    </row>
    <row r="545" spans="2:2" ht="12.75">
      <c r="B545" s="4"/>
    </row>
    <row r="546" spans="2:2" ht="12.75">
      <c r="B546" s="4"/>
    </row>
    <row r="547" spans="2:2" ht="12.75">
      <c r="B547" s="4"/>
    </row>
    <row r="548" spans="2:2" ht="12.75">
      <c r="B548" s="4"/>
    </row>
    <row r="549" spans="2:2" ht="12.75">
      <c r="B549" s="4"/>
    </row>
    <row r="550" spans="2:2" ht="12.75">
      <c r="B550" s="4"/>
    </row>
    <row r="551" spans="2:2" ht="12.75">
      <c r="B551" s="4"/>
    </row>
    <row r="552" spans="2:2" ht="12.75">
      <c r="B552" s="4"/>
    </row>
    <row r="553" spans="2:2" ht="12.75">
      <c r="B553" s="4"/>
    </row>
    <row r="554" spans="2:2" ht="12.75">
      <c r="B554" s="4"/>
    </row>
    <row r="555" spans="2:2" ht="12.75">
      <c r="B555" s="4"/>
    </row>
    <row r="556" spans="2:2" ht="12.75">
      <c r="B556" s="4"/>
    </row>
    <row r="557" spans="2:2" ht="12.75">
      <c r="B557" s="4"/>
    </row>
    <row r="558" spans="2:2" ht="12.75">
      <c r="B558" s="4"/>
    </row>
    <row r="559" spans="2:2" ht="12.75">
      <c r="B559" s="4"/>
    </row>
    <row r="560" spans="2:2" ht="12.75">
      <c r="B560" s="4"/>
    </row>
    <row r="561" spans="2:2" ht="12.75">
      <c r="B561" s="4"/>
    </row>
    <row r="562" spans="2:2" ht="12.75">
      <c r="B562" s="4"/>
    </row>
    <row r="563" spans="2:2" ht="12.75">
      <c r="B563" s="4"/>
    </row>
    <row r="564" spans="2:2" ht="12.75">
      <c r="B564" s="4"/>
    </row>
    <row r="565" spans="2:2" ht="12.75">
      <c r="B565" s="4"/>
    </row>
    <row r="566" spans="2:2" ht="12.75">
      <c r="B566" s="4"/>
    </row>
    <row r="567" spans="2:2" ht="12.75">
      <c r="B567" s="4"/>
    </row>
    <row r="568" spans="2:2" ht="12.75">
      <c r="B568" s="4"/>
    </row>
    <row r="569" spans="2:2" ht="12.75">
      <c r="B569" s="4"/>
    </row>
    <row r="570" spans="2:2" ht="12.75">
      <c r="B570" s="4"/>
    </row>
    <row r="571" spans="2:2" ht="12.75">
      <c r="B571" s="4"/>
    </row>
    <row r="572" spans="2:2" ht="12.75">
      <c r="B572" s="4"/>
    </row>
    <row r="573" spans="2:2" ht="12.75">
      <c r="B573" s="4"/>
    </row>
    <row r="574" spans="2:2" ht="12.75">
      <c r="B574" s="4"/>
    </row>
    <row r="575" spans="2:2" ht="12.75">
      <c r="B575" s="4"/>
    </row>
    <row r="576" spans="2:2" ht="12.75">
      <c r="B576" s="4"/>
    </row>
    <row r="577" spans="2:2" ht="12.75">
      <c r="B577" s="4"/>
    </row>
    <row r="578" spans="2:2" ht="12.75">
      <c r="B578" s="4"/>
    </row>
    <row r="579" spans="2:2" ht="12.75">
      <c r="B579" s="4"/>
    </row>
    <row r="580" spans="2:2" ht="12.75">
      <c r="B580" s="4"/>
    </row>
    <row r="581" spans="2:2" ht="12.75">
      <c r="B581" s="4"/>
    </row>
    <row r="582" spans="2:2" ht="12.75">
      <c r="B582" s="4"/>
    </row>
    <row r="583" spans="2:2" ht="12.75">
      <c r="B583" s="4"/>
    </row>
    <row r="584" spans="2:2" ht="12.75">
      <c r="B584" s="4"/>
    </row>
    <row r="585" spans="2:2" ht="12.75">
      <c r="B585" s="4"/>
    </row>
    <row r="586" spans="2:2" ht="12.75">
      <c r="B586" s="4"/>
    </row>
    <row r="587" spans="2:2" ht="12.75">
      <c r="B587" s="4"/>
    </row>
    <row r="588" spans="2:2" ht="12.75">
      <c r="B588" s="4"/>
    </row>
    <row r="589" spans="2:2" ht="12.75">
      <c r="B589" s="4"/>
    </row>
    <row r="590" spans="2:2" ht="12.75">
      <c r="B590" s="4"/>
    </row>
    <row r="591" spans="2:2" ht="12.75">
      <c r="B591" s="4"/>
    </row>
    <row r="592" spans="2:2" ht="12.75">
      <c r="B592" s="4"/>
    </row>
    <row r="593" spans="2:2" ht="12.75">
      <c r="B593" s="4"/>
    </row>
    <row r="594" spans="2:2" ht="12.75">
      <c r="B594" s="4"/>
    </row>
    <row r="595" spans="2:2" ht="12.75">
      <c r="B595" s="4"/>
    </row>
    <row r="596" spans="2:2" ht="12.75">
      <c r="B596" s="4"/>
    </row>
    <row r="597" spans="2:2" ht="12.75">
      <c r="B597" s="4"/>
    </row>
    <row r="598" spans="2:2" ht="12.75">
      <c r="B598" s="4"/>
    </row>
    <row r="599" spans="2:2" ht="12.75">
      <c r="B599" s="4"/>
    </row>
    <row r="600" spans="2:2" ht="12.75">
      <c r="B600" s="4"/>
    </row>
    <row r="601" spans="2:2" ht="12.75">
      <c r="B601" s="4"/>
    </row>
    <row r="602" spans="2:2" ht="12.75">
      <c r="B602" s="4"/>
    </row>
    <row r="603" spans="2:2" ht="12.75">
      <c r="B603" s="4"/>
    </row>
    <row r="604" spans="2:2" ht="12.75">
      <c r="B604" s="4"/>
    </row>
    <row r="605" spans="2:2" ht="12.75">
      <c r="B605" s="4"/>
    </row>
    <row r="606" spans="2:2" ht="12.75">
      <c r="B606" s="4"/>
    </row>
    <row r="607" spans="2:2" ht="12.75">
      <c r="B607" s="4"/>
    </row>
    <row r="608" spans="2:2" ht="12.75">
      <c r="B608" s="4"/>
    </row>
    <row r="609" spans="2:2" ht="12.75">
      <c r="B609" s="4"/>
    </row>
    <row r="610" spans="2:2" ht="12.75">
      <c r="B610" s="4"/>
    </row>
    <row r="611" spans="2:2" ht="12.75">
      <c r="B611" s="4"/>
    </row>
    <row r="612" spans="2:2" ht="12.75">
      <c r="B612" s="4"/>
    </row>
    <row r="613" spans="2:2" ht="12.75">
      <c r="B613" s="4"/>
    </row>
    <row r="614" spans="2:2" ht="12.75">
      <c r="B614" s="4"/>
    </row>
    <row r="615" spans="2:2" ht="12.75">
      <c r="B615" s="4"/>
    </row>
    <row r="616" spans="2:2" ht="12.75">
      <c r="B616" s="4"/>
    </row>
    <row r="617" spans="2:2" ht="12.75">
      <c r="B617" s="4"/>
    </row>
    <row r="618" spans="2:2" ht="12.75">
      <c r="B618" s="4"/>
    </row>
    <row r="619" spans="2:2" ht="12.75">
      <c r="B619" s="4"/>
    </row>
    <row r="620" spans="2:2" ht="12.75">
      <c r="B620" s="4"/>
    </row>
    <row r="621" spans="2:2" ht="12.75">
      <c r="B621" s="4"/>
    </row>
    <row r="622" spans="2:2" ht="12.75">
      <c r="B622" s="4"/>
    </row>
    <row r="623" spans="2:2" ht="12.75">
      <c r="B623" s="4"/>
    </row>
    <row r="624" spans="2:2" ht="12.75">
      <c r="B624" s="4"/>
    </row>
    <row r="625" spans="2:2" ht="12.75">
      <c r="B625" s="4"/>
    </row>
    <row r="626" spans="2:2" ht="12.75">
      <c r="B626" s="4"/>
    </row>
    <row r="627" spans="2:2" ht="12.75">
      <c r="B627" s="4"/>
    </row>
    <row r="628" spans="2:2" ht="12.75">
      <c r="B628" s="4"/>
    </row>
    <row r="629" spans="2:2" ht="12.75">
      <c r="B629" s="4"/>
    </row>
    <row r="630" spans="2:2" ht="12.75">
      <c r="B630" s="4"/>
    </row>
    <row r="631" spans="2:2" ht="12.75">
      <c r="B631" s="4"/>
    </row>
    <row r="632" spans="2:2" ht="12.75">
      <c r="B632" s="4"/>
    </row>
    <row r="633" spans="2:2" ht="12.75">
      <c r="B633" s="4"/>
    </row>
    <row r="634" spans="2:2" ht="12.75">
      <c r="B634" s="4"/>
    </row>
    <row r="635" spans="2:2" ht="12.75">
      <c r="B635" s="4"/>
    </row>
    <row r="636" spans="2:2" ht="12.75">
      <c r="B636" s="4"/>
    </row>
    <row r="637" spans="2:2" ht="12.75">
      <c r="B637" s="4"/>
    </row>
    <row r="638" spans="2:2" ht="12.75">
      <c r="B638" s="4"/>
    </row>
    <row r="639" spans="2:2" ht="12.75">
      <c r="B639" s="4"/>
    </row>
    <row r="640" spans="2:2" ht="12.75">
      <c r="B640" s="4"/>
    </row>
    <row r="641" spans="2:2" ht="12.75">
      <c r="B641" s="4"/>
    </row>
    <row r="642" spans="2:2" ht="12.75">
      <c r="B642" s="4"/>
    </row>
    <row r="643" spans="2:2" ht="12.75">
      <c r="B643" s="4"/>
    </row>
    <row r="644" spans="2:2" ht="12.75">
      <c r="B644" s="4"/>
    </row>
    <row r="645" spans="2:2" ht="12.75">
      <c r="B645" s="4"/>
    </row>
    <row r="646" spans="2:2" ht="12.75">
      <c r="B646" s="4"/>
    </row>
    <row r="647" spans="2:2" ht="12.75">
      <c r="B647" s="4"/>
    </row>
    <row r="648" spans="2:2" ht="12.75">
      <c r="B648" s="4"/>
    </row>
    <row r="649" spans="2:2" ht="12.75">
      <c r="B649" s="4"/>
    </row>
    <row r="650" spans="2:2" ht="12.75">
      <c r="B650" s="4"/>
    </row>
    <row r="651" spans="2:2" ht="12.75">
      <c r="B651" s="4"/>
    </row>
    <row r="652" spans="2:2" ht="12.75">
      <c r="B652" s="4"/>
    </row>
    <row r="653" spans="2:2" ht="12.75">
      <c r="B653" s="4"/>
    </row>
    <row r="654" spans="2:2" ht="12.75">
      <c r="B654" s="4"/>
    </row>
    <row r="655" spans="2:2" ht="12.75">
      <c r="B655" s="4"/>
    </row>
    <row r="656" spans="2:2" ht="12.75">
      <c r="B656" s="4"/>
    </row>
    <row r="657" spans="2:2" ht="12.75">
      <c r="B657" s="4"/>
    </row>
    <row r="658" spans="2:2" ht="12.75">
      <c r="B658" s="4"/>
    </row>
    <row r="659" spans="2:2" ht="12.75">
      <c r="B659" s="4"/>
    </row>
    <row r="660" spans="2:2" ht="12.75">
      <c r="B660" s="4"/>
    </row>
    <row r="661" spans="2:2" ht="12.75">
      <c r="B661" s="4"/>
    </row>
    <row r="662" spans="2:2" ht="12.75">
      <c r="B662" s="4"/>
    </row>
    <row r="663" spans="2:2" ht="12.75">
      <c r="B663" s="4"/>
    </row>
    <row r="664" spans="2:2" ht="12.75">
      <c r="B664" s="4"/>
    </row>
    <row r="665" spans="2:2" ht="12.75">
      <c r="B665" s="4"/>
    </row>
    <row r="666" spans="2:2" ht="12.75">
      <c r="B666" s="4"/>
    </row>
    <row r="667" spans="2:2" ht="12.75">
      <c r="B667" s="4"/>
    </row>
    <row r="668" spans="2:2" ht="12.75">
      <c r="B668" s="4"/>
    </row>
    <row r="669" spans="2:2" ht="12.75">
      <c r="B669" s="4"/>
    </row>
    <row r="670" spans="2:2" ht="12.75">
      <c r="B670" s="4"/>
    </row>
    <row r="671" spans="2:2" ht="12.75">
      <c r="B671" s="4"/>
    </row>
    <row r="672" spans="2:2" ht="12.75">
      <c r="B672" s="4"/>
    </row>
    <row r="673" spans="2:2" ht="12.75">
      <c r="B673" s="4"/>
    </row>
    <row r="674" spans="2:2" ht="12.75">
      <c r="B674" s="4"/>
    </row>
    <row r="675" spans="2:2" ht="12.75">
      <c r="B675" s="4"/>
    </row>
    <row r="676" spans="2:2" ht="12.75">
      <c r="B676" s="4"/>
    </row>
    <row r="677" spans="2:2" ht="12.75">
      <c r="B677" s="4"/>
    </row>
    <row r="678" spans="2:2" ht="12.75">
      <c r="B678" s="4"/>
    </row>
    <row r="679" spans="2:2" ht="12.75">
      <c r="B679" s="4"/>
    </row>
    <row r="680" spans="2:2" ht="12.75">
      <c r="B680" s="4"/>
    </row>
    <row r="681" spans="2:2" ht="12.75">
      <c r="B681" s="4"/>
    </row>
    <row r="682" spans="2:2" ht="12.75">
      <c r="B682" s="4"/>
    </row>
    <row r="683" spans="2:2" ht="12.75">
      <c r="B683" s="4"/>
    </row>
    <row r="684" spans="2:2" ht="12.75">
      <c r="B684" s="4"/>
    </row>
    <row r="685" spans="2:2" ht="12.75">
      <c r="B685" s="4"/>
    </row>
    <row r="686" spans="2:2" ht="12.75">
      <c r="B686" s="4"/>
    </row>
    <row r="687" spans="2:2" ht="12.75">
      <c r="B687" s="4"/>
    </row>
    <row r="688" spans="2:2" ht="12.75">
      <c r="B688" s="4"/>
    </row>
    <row r="689" spans="2:2" ht="12.75">
      <c r="B689" s="4"/>
    </row>
    <row r="690" spans="2:2" ht="12.75">
      <c r="B690" s="4"/>
    </row>
    <row r="691" spans="2:2" ht="12.75">
      <c r="B691" s="4"/>
    </row>
    <row r="692" spans="2:2" ht="12.75">
      <c r="B692" s="4"/>
    </row>
    <row r="693" spans="2:2" ht="12.75">
      <c r="B693" s="4"/>
    </row>
    <row r="694" spans="2:2" ht="12.75">
      <c r="B694" s="4"/>
    </row>
    <row r="695" spans="2:2" ht="12.75">
      <c r="B695" s="4"/>
    </row>
    <row r="696" spans="2:2" ht="12.75">
      <c r="B696" s="4"/>
    </row>
    <row r="697" spans="2:2" ht="12.75">
      <c r="B697" s="4"/>
    </row>
    <row r="698" spans="2:2" ht="12.75">
      <c r="B698" s="4"/>
    </row>
    <row r="699" spans="2:2" ht="12.75">
      <c r="B699" s="4"/>
    </row>
    <row r="700" spans="2:2" ht="12.75">
      <c r="B700" s="4"/>
    </row>
    <row r="701" spans="2:2" ht="12.75">
      <c r="B701" s="4"/>
    </row>
    <row r="702" spans="2:2" ht="12.75">
      <c r="B702" s="4"/>
    </row>
    <row r="703" spans="2:2" ht="12.75">
      <c r="B703" s="4"/>
    </row>
    <row r="704" spans="2:2" ht="12.75">
      <c r="B704" s="4"/>
    </row>
    <row r="705" spans="2:2" ht="12.75">
      <c r="B705" s="4"/>
    </row>
    <row r="706" spans="2:2" ht="12.75">
      <c r="B706" s="4"/>
    </row>
    <row r="707" spans="2:2" ht="12.75">
      <c r="B707" s="4"/>
    </row>
    <row r="708" spans="2:2" ht="12.75">
      <c r="B708" s="4"/>
    </row>
    <row r="709" spans="2:2" ht="12.75">
      <c r="B709" s="4"/>
    </row>
    <row r="710" spans="2:2" ht="12.75">
      <c r="B710" s="4"/>
    </row>
    <row r="711" spans="2:2" ht="12.75">
      <c r="B711" s="4"/>
    </row>
    <row r="712" spans="2:2" ht="12.75">
      <c r="B712" s="4"/>
    </row>
    <row r="713" spans="2:2" ht="12.75">
      <c r="B713" s="4"/>
    </row>
    <row r="714" spans="2:2" ht="12.75">
      <c r="B714" s="4"/>
    </row>
    <row r="715" spans="2:2" ht="12.75">
      <c r="B715" s="4"/>
    </row>
    <row r="716" spans="2:2" ht="12.75">
      <c r="B716" s="4"/>
    </row>
    <row r="717" spans="2:2" ht="12.75">
      <c r="B717" s="4"/>
    </row>
    <row r="718" spans="2:2" ht="12.75">
      <c r="B718" s="4"/>
    </row>
    <row r="719" spans="2:2" ht="12.75">
      <c r="B719" s="4"/>
    </row>
    <row r="720" spans="2:2" ht="12.75">
      <c r="B720" s="4"/>
    </row>
    <row r="721" spans="2:2" ht="12.75">
      <c r="B721" s="4"/>
    </row>
    <row r="722" spans="2:2" ht="12.75">
      <c r="B722" s="4"/>
    </row>
    <row r="723" spans="2:2" ht="12.75">
      <c r="B723" s="4"/>
    </row>
    <row r="724" spans="2:2" ht="12.75">
      <c r="B724" s="4"/>
    </row>
    <row r="725" spans="2:2" ht="12.75">
      <c r="B725" s="4"/>
    </row>
    <row r="726" spans="2:2" ht="12.75">
      <c r="B726" s="4"/>
    </row>
    <row r="727" spans="2:2" ht="12.75">
      <c r="B727" s="4"/>
    </row>
    <row r="728" spans="2:2" ht="12.75">
      <c r="B728" s="4"/>
    </row>
    <row r="729" spans="2:2" ht="12.75">
      <c r="B729" s="4"/>
    </row>
    <row r="730" spans="2:2" ht="12.75">
      <c r="B730" s="4"/>
    </row>
    <row r="731" spans="2:2" ht="12.75">
      <c r="B731" s="4"/>
    </row>
    <row r="732" spans="2:2" ht="12.75">
      <c r="B732" s="4"/>
    </row>
    <row r="733" spans="2:2" ht="12.75">
      <c r="B733" s="4"/>
    </row>
    <row r="734" spans="2:2" ht="12.75">
      <c r="B734" s="4"/>
    </row>
    <row r="735" spans="2:2" ht="12.75">
      <c r="B735" s="4"/>
    </row>
    <row r="736" spans="2:2" ht="12.75">
      <c r="B736" s="4"/>
    </row>
    <row r="737" spans="2:2" ht="12.75">
      <c r="B737" s="4"/>
    </row>
    <row r="738" spans="2:2" ht="12.75">
      <c r="B738" s="4"/>
    </row>
    <row r="739" spans="2:2" ht="12.75">
      <c r="B739" s="4"/>
    </row>
    <row r="740" spans="2:2" ht="12.75">
      <c r="B740" s="4"/>
    </row>
    <row r="741" spans="2:2" ht="12.75">
      <c r="B741" s="4"/>
    </row>
    <row r="742" spans="2:2" ht="12.75">
      <c r="B742" s="4"/>
    </row>
    <row r="743" spans="2:2" ht="12.75">
      <c r="B743" s="4"/>
    </row>
    <row r="744" spans="2:2" ht="12.75">
      <c r="B744" s="4"/>
    </row>
    <row r="745" spans="2:2" ht="12.75">
      <c r="B745" s="4"/>
    </row>
    <row r="746" spans="2:2" ht="12.75">
      <c r="B746" s="4"/>
    </row>
    <row r="747" spans="2:2" ht="12.75">
      <c r="B747" s="4"/>
    </row>
    <row r="748" spans="2:2" ht="12.75">
      <c r="B748" s="4"/>
    </row>
    <row r="749" spans="2:2" ht="12.75">
      <c r="B749" s="4"/>
    </row>
    <row r="750" spans="2:2" ht="12.75">
      <c r="B750" s="4"/>
    </row>
    <row r="751" spans="2:2" ht="12.75">
      <c r="B751" s="4"/>
    </row>
    <row r="752" spans="2:2" ht="12.75">
      <c r="B752" s="4"/>
    </row>
    <row r="753" spans="2:2" ht="12.75">
      <c r="B753" s="4"/>
    </row>
    <row r="754" spans="2:2" ht="12.75">
      <c r="B754" s="4"/>
    </row>
    <row r="755" spans="2:2" ht="12.75">
      <c r="B755" s="4"/>
    </row>
    <row r="756" spans="2:2" ht="12.75">
      <c r="B756" s="4"/>
    </row>
    <row r="757" spans="2:2" ht="12.75">
      <c r="B757" s="4"/>
    </row>
    <row r="758" spans="2:2" ht="12.75">
      <c r="B758" s="4"/>
    </row>
    <row r="759" spans="2:2" ht="12.75">
      <c r="B759" s="4"/>
    </row>
    <row r="760" spans="2:2" ht="12.75">
      <c r="B760" s="4"/>
    </row>
    <row r="761" spans="2:2" ht="12.75">
      <c r="B761" s="4"/>
    </row>
    <row r="762" spans="2:2" ht="12.75">
      <c r="B762" s="4"/>
    </row>
    <row r="763" spans="2:2" ht="12.75">
      <c r="B763" s="4"/>
    </row>
    <row r="764" spans="2:2" ht="12.75">
      <c r="B764" s="4"/>
    </row>
    <row r="765" spans="2:2" ht="12.75">
      <c r="B765" s="4"/>
    </row>
    <row r="766" spans="2:2" ht="12.75">
      <c r="B766" s="4"/>
    </row>
    <row r="767" spans="2:2" ht="12.75">
      <c r="B767" s="4"/>
    </row>
    <row r="768" spans="2:2" ht="12.75">
      <c r="B768" s="4"/>
    </row>
    <row r="769" spans="2:2" ht="12.75">
      <c r="B769" s="4"/>
    </row>
    <row r="770" spans="2:2" ht="12.75">
      <c r="B770" s="4"/>
    </row>
    <row r="771" spans="2:2" ht="12.75">
      <c r="B771" s="4"/>
    </row>
    <row r="772" spans="2:2" ht="12.75">
      <c r="B772" s="4"/>
    </row>
    <row r="773" spans="2:2" ht="12.75">
      <c r="B773" s="4"/>
    </row>
    <row r="774" spans="2:2" ht="12.75">
      <c r="B774" s="4"/>
    </row>
    <row r="775" spans="2:2" ht="12.75">
      <c r="B775" s="4"/>
    </row>
    <row r="776" spans="2:2" ht="12.75">
      <c r="B776" s="4"/>
    </row>
    <row r="777" spans="2:2" ht="12.75">
      <c r="B777" s="4"/>
    </row>
    <row r="778" spans="2:2" ht="12.75">
      <c r="B778" s="4"/>
    </row>
    <row r="779" spans="2:2" ht="12.75">
      <c r="B779" s="4"/>
    </row>
    <row r="780" spans="2:2" ht="12.75">
      <c r="B780" s="4"/>
    </row>
    <row r="781" spans="2:2" ht="12.75">
      <c r="B781" s="4"/>
    </row>
    <row r="782" spans="2:2" ht="12.75">
      <c r="B782" s="4"/>
    </row>
    <row r="783" spans="2:2" ht="12.75">
      <c r="B783" s="4"/>
    </row>
    <row r="784" spans="2:2" ht="12.75">
      <c r="B784" s="4"/>
    </row>
    <row r="785" spans="2:2" ht="12.75">
      <c r="B785" s="4"/>
    </row>
    <row r="786" spans="2:2" ht="12.75">
      <c r="B786" s="4"/>
    </row>
    <row r="787" spans="2:2" ht="12.75">
      <c r="B787" s="4"/>
    </row>
    <row r="788" spans="2:2" ht="12.75">
      <c r="B788" s="4"/>
    </row>
    <row r="789" spans="2:2" ht="12.75">
      <c r="B789" s="4"/>
    </row>
    <row r="790" spans="2:2" ht="12.75">
      <c r="B790" s="4"/>
    </row>
    <row r="791" spans="2:2" ht="12.75">
      <c r="B791" s="4"/>
    </row>
    <row r="792" spans="2:2" ht="12.75">
      <c r="B792" s="4"/>
    </row>
    <row r="793" spans="2:2" ht="12.75">
      <c r="B793" s="4"/>
    </row>
    <row r="794" spans="2:2" ht="12.75">
      <c r="B794" s="4"/>
    </row>
    <row r="795" spans="2:2" ht="12.75">
      <c r="B795" s="4"/>
    </row>
    <row r="796" spans="2:2" ht="12.75">
      <c r="B796" s="4"/>
    </row>
    <row r="797" spans="2:2" ht="12.75">
      <c r="B797" s="4"/>
    </row>
    <row r="798" spans="2:2" ht="12.75">
      <c r="B798" s="4"/>
    </row>
    <row r="799" spans="2:2" ht="12.75">
      <c r="B799" s="4"/>
    </row>
    <row r="800" spans="2:2" ht="12.75">
      <c r="B800" s="4"/>
    </row>
    <row r="801" spans="2:2" ht="12.75">
      <c r="B801" s="4"/>
    </row>
    <row r="802" spans="2:2" ht="12.75">
      <c r="B802" s="4"/>
    </row>
    <row r="803" spans="2:2" ht="12.75">
      <c r="B803" s="4"/>
    </row>
    <row r="804" spans="2:2" ht="12.75">
      <c r="B804" s="4"/>
    </row>
    <row r="805" spans="2:2" ht="12.75">
      <c r="B805" s="4"/>
    </row>
    <row r="806" spans="2:2" ht="12.75">
      <c r="B806" s="4"/>
    </row>
    <row r="807" spans="2:2" ht="12.75">
      <c r="B807" s="4"/>
    </row>
    <row r="808" spans="2:2" ht="12.75">
      <c r="B808" s="4"/>
    </row>
    <row r="809" spans="2:2" ht="12.75">
      <c r="B809" s="4"/>
    </row>
    <row r="810" spans="2:2" ht="12.75">
      <c r="B810" s="4"/>
    </row>
    <row r="811" spans="2:2" ht="12.75">
      <c r="B811" s="4"/>
    </row>
    <row r="812" spans="2:2" ht="12.75">
      <c r="B812" s="4"/>
    </row>
    <row r="813" spans="2:2" ht="12.75">
      <c r="B813" s="4"/>
    </row>
    <row r="814" spans="2:2" ht="12.75">
      <c r="B814" s="4"/>
    </row>
    <row r="815" spans="2:2" ht="12.75">
      <c r="B815" s="4"/>
    </row>
    <row r="816" spans="2:2" ht="12.75">
      <c r="B816" s="4"/>
    </row>
    <row r="817" spans="2:2" ht="12.75">
      <c r="B817" s="4"/>
    </row>
    <row r="818" spans="2:2" ht="12.75">
      <c r="B818" s="4"/>
    </row>
    <row r="819" spans="2:2" ht="12.75">
      <c r="B819" s="4"/>
    </row>
    <row r="820" spans="2:2" ht="12.75">
      <c r="B820" s="4"/>
    </row>
    <row r="821" spans="2:2" ht="12.75">
      <c r="B821" s="4"/>
    </row>
    <row r="822" spans="2:2" ht="12.75">
      <c r="B822" s="4"/>
    </row>
    <row r="823" spans="2:2" ht="12.75">
      <c r="B823" s="4"/>
    </row>
    <row r="824" spans="2:2" ht="12.75">
      <c r="B824" s="4"/>
    </row>
    <row r="825" spans="2:2" ht="12.75">
      <c r="B825" s="4"/>
    </row>
    <row r="826" spans="2:2" ht="12.75">
      <c r="B826" s="4"/>
    </row>
    <row r="827" spans="2:2" ht="12.75">
      <c r="B827" s="4"/>
    </row>
    <row r="828" spans="2:2" ht="12.75">
      <c r="B828" s="4"/>
    </row>
    <row r="829" spans="2:2" ht="12.75">
      <c r="B829" s="4"/>
    </row>
    <row r="830" spans="2:2" ht="12.75">
      <c r="B830" s="4"/>
    </row>
    <row r="831" spans="2:2" ht="12.75">
      <c r="B831" s="4"/>
    </row>
    <row r="832" spans="2:2" ht="12.75">
      <c r="B832" s="4"/>
    </row>
    <row r="833" spans="2:2" ht="12.75">
      <c r="B833" s="4"/>
    </row>
    <row r="834" spans="2:2" ht="12.75">
      <c r="B834" s="4"/>
    </row>
    <row r="835" spans="2:2" ht="12.75">
      <c r="B835" s="4"/>
    </row>
    <row r="836" spans="2:2" ht="12.75">
      <c r="B836" s="4"/>
    </row>
    <row r="837" spans="2:2" ht="12.75">
      <c r="B837" s="4"/>
    </row>
    <row r="838" spans="2:2" ht="12.75">
      <c r="B838" s="4"/>
    </row>
    <row r="839" spans="2:2" ht="12.75">
      <c r="B839" s="4"/>
    </row>
    <row r="840" spans="2:2" ht="12.75">
      <c r="B840" s="4"/>
    </row>
    <row r="841" spans="2:2" ht="12.75">
      <c r="B841" s="4"/>
    </row>
    <row r="842" spans="2:2" ht="12.75">
      <c r="B842" s="4"/>
    </row>
    <row r="843" spans="2:2" ht="12.75">
      <c r="B843" s="4"/>
    </row>
    <row r="844" spans="2:2" ht="12.75">
      <c r="B844" s="4"/>
    </row>
    <row r="845" spans="2:2" ht="12.75">
      <c r="B845" s="4"/>
    </row>
    <row r="846" spans="2:2" ht="12.75">
      <c r="B846" s="4"/>
    </row>
    <row r="847" spans="2:2" ht="12.75">
      <c r="B847" s="4"/>
    </row>
    <row r="848" spans="2:2" ht="12.75">
      <c r="B848" s="4"/>
    </row>
    <row r="849" spans="2:2" ht="12.75">
      <c r="B849" s="4"/>
    </row>
    <row r="850" spans="2:2" ht="12.75">
      <c r="B850" s="4"/>
    </row>
    <row r="851" spans="2:2" ht="12.75">
      <c r="B851" s="4"/>
    </row>
    <row r="852" spans="2:2" ht="12.75">
      <c r="B852" s="4"/>
    </row>
    <row r="853" spans="2:2" ht="12.75">
      <c r="B853" s="4"/>
    </row>
    <row r="854" spans="2:2" ht="12.75">
      <c r="B854" s="4"/>
    </row>
    <row r="855" spans="2:2" ht="12.75">
      <c r="B855" s="4"/>
    </row>
    <row r="856" spans="2:2" ht="12.75">
      <c r="B856" s="4"/>
    </row>
    <row r="857" spans="2:2" ht="12.75">
      <c r="B857" s="4"/>
    </row>
    <row r="858" spans="2:2" ht="12.75">
      <c r="B858" s="4"/>
    </row>
    <row r="859" spans="2:2" ht="12.75">
      <c r="B859" s="4"/>
    </row>
    <row r="860" spans="2:2" ht="12.75">
      <c r="B860" s="4"/>
    </row>
    <row r="861" spans="2:2" ht="12.75">
      <c r="B861" s="4"/>
    </row>
    <row r="862" spans="2:2" ht="12.75">
      <c r="B862" s="4"/>
    </row>
    <row r="863" spans="2:2" ht="12.75">
      <c r="B863" s="4"/>
    </row>
    <row r="864" spans="2:2" ht="12.75">
      <c r="B864" s="4"/>
    </row>
    <row r="865" spans="2:2" ht="12.75">
      <c r="B865" s="4"/>
    </row>
    <row r="866" spans="2:2" ht="12.75">
      <c r="B866" s="4"/>
    </row>
    <row r="867" spans="2:2" ht="12.75">
      <c r="B867" s="4"/>
    </row>
    <row r="868" spans="2:2" ht="12.75">
      <c r="B868" s="4"/>
    </row>
    <row r="869" spans="2:2" ht="12.75">
      <c r="B869" s="4"/>
    </row>
    <row r="870" spans="2:2" ht="12.75">
      <c r="B870" s="4"/>
    </row>
    <row r="871" spans="2:2" ht="12.75">
      <c r="B871" s="4"/>
    </row>
    <row r="872" spans="2:2" ht="12.75">
      <c r="B872" s="4"/>
    </row>
    <row r="873" spans="2:2" ht="12.75">
      <c r="B873" s="4"/>
    </row>
    <row r="874" spans="2:2" ht="12.75">
      <c r="B874" s="4"/>
    </row>
    <row r="875" spans="2:2" ht="12.75">
      <c r="B875" s="4"/>
    </row>
    <row r="876" spans="2:2" ht="12.75">
      <c r="B876" s="4"/>
    </row>
    <row r="877" spans="2:2" ht="12.75">
      <c r="B877" s="4"/>
    </row>
    <row r="878" spans="2:2" ht="12.75">
      <c r="B878" s="4"/>
    </row>
    <row r="879" spans="2:2" ht="12.75">
      <c r="B879" s="4"/>
    </row>
    <row r="880" spans="2:2" ht="12.75">
      <c r="B880" s="4"/>
    </row>
    <row r="881" spans="2:2" ht="12.75">
      <c r="B881" s="4"/>
    </row>
    <row r="882" spans="2:2" ht="12.75">
      <c r="B882" s="4"/>
    </row>
    <row r="883" spans="2:2" ht="12.75">
      <c r="B883" s="4"/>
    </row>
    <row r="884" spans="2:2" ht="12.75">
      <c r="B884" s="4"/>
    </row>
    <row r="885" spans="2:2" ht="12.75">
      <c r="B885" s="4"/>
    </row>
    <row r="886" spans="2:2" ht="12.75">
      <c r="B886" s="4"/>
    </row>
    <row r="887" spans="2:2" ht="12.75">
      <c r="B887" s="4"/>
    </row>
    <row r="888" spans="2:2" ht="12.75">
      <c r="B888" s="4"/>
    </row>
    <row r="889" spans="2:2" ht="12.75">
      <c r="B889" s="4"/>
    </row>
    <row r="890" spans="2:2" ht="12.75">
      <c r="B890" s="4"/>
    </row>
    <row r="891" spans="2:2" ht="12.75">
      <c r="B891" s="4"/>
    </row>
    <row r="892" spans="2:2" ht="12.75">
      <c r="B892" s="4"/>
    </row>
    <row r="893" spans="2:2" ht="12.75">
      <c r="B893" s="4"/>
    </row>
    <row r="894" spans="2:2" ht="12.75">
      <c r="B894" s="4"/>
    </row>
    <row r="895" spans="2:2" ht="12.75">
      <c r="B895" s="4"/>
    </row>
    <row r="896" spans="2:2" ht="12.75">
      <c r="B896" s="4"/>
    </row>
    <row r="897" spans="2:2" ht="12.75">
      <c r="B897" s="4"/>
    </row>
    <row r="898" spans="2:2" ht="12.75">
      <c r="B898" s="4"/>
    </row>
    <row r="899" spans="2:2" ht="12.75">
      <c r="B899" s="4"/>
    </row>
    <row r="900" spans="2:2" ht="12.75">
      <c r="B900" s="4"/>
    </row>
    <row r="901" spans="2:2" ht="12.75">
      <c r="B901" s="4"/>
    </row>
    <row r="902" spans="2:2" ht="12.75">
      <c r="B902" s="4"/>
    </row>
    <row r="903" spans="2:2" ht="12.75">
      <c r="B903" s="4"/>
    </row>
    <row r="904" spans="2:2" ht="12.75">
      <c r="B904" s="4"/>
    </row>
    <row r="905" spans="2:2" ht="12.75">
      <c r="B905" s="4"/>
    </row>
    <row r="906" spans="2:2" ht="12.75">
      <c r="B906" s="4"/>
    </row>
    <row r="907" spans="2:2" ht="12.75">
      <c r="B907" s="4"/>
    </row>
    <row r="908" spans="2:2" ht="12.75">
      <c r="B908" s="4"/>
    </row>
    <row r="909" spans="2:2" ht="12.75">
      <c r="B909" s="4"/>
    </row>
    <row r="910" spans="2:2" ht="12.75">
      <c r="B910" s="4"/>
    </row>
    <row r="911" spans="2:2" ht="12.75">
      <c r="B911" s="4"/>
    </row>
    <row r="912" spans="2:2" ht="12.75">
      <c r="B912" s="4"/>
    </row>
    <row r="913" spans="2:2" ht="12.75">
      <c r="B913" s="4"/>
    </row>
    <row r="914" spans="2:2" ht="12.75">
      <c r="B914" s="4"/>
    </row>
    <row r="915" spans="2:2" ht="12.75">
      <c r="B915" s="4"/>
    </row>
    <row r="916" spans="2:2" ht="12.75">
      <c r="B916" s="4"/>
    </row>
    <row r="917" spans="2:2" ht="12.75">
      <c r="B917" s="4"/>
    </row>
    <row r="918" spans="2:2" ht="12.75">
      <c r="B918" s="4"/>
    </row>
    <row r="919" spans="2:2" ht="12.75">
      <c r="B919" s="4"/>
    </row>
    <row r="920" spans="2:2" ht="12.75">
      <c r="B920" s="4"/>
    </row>
    <row r="921" spans="2:2" ht="12.75">
      <c r="B921" s="4"/>
    </row>
    <row r="922" spans="2:2" ht="12.75">
      <c r="B922" s="4"/>
    </row>
    <row r="923" spans="2:2" ht="12.75">
      <c r="B923" s="4"/>
    </row>
    <row r="924" spans="2:2" ht="12.75">
      <c r="B924" s="4"/>
    </row>
    <row r="925" spans="2:2" ht="12.75">
      <c r="B925" s="4"/>
    </row>
    <row r="926" spans="2:2" ht="12.75">
      <c r="B926" s="4"/>
    </row>
    <row r="927" spans="2:2" ht="12.75">
      <c r="B927" s="4"/>
    </row>
    <row r="928" spans="2:2" ht="12.75">
      <c r="B928" s="4"/>
    </row>
    <row r="929" spans="2:2" ht="12.75">
      <c r="B929" s="4"/>
    </row>
    <row r="930" spans="2:2" ht="12.75">
      <c r="B930" s="4"/>
    </row>
    <row r="931" spans="2:2" ht="12.75">
      <c r="B931" s="4"/>
    </row>
    <row r="932" spans="2:2" ht="12.75">
      <c r="B932" s="4"/>
    </row>
    <row r="933" spans="2:2" ht="12.75">
      <c r="B933" s="4"/>
    </row>
    <row r="934" spans="2:2" ht="12.75">
      <c r="B934" s="4"/>
    </row>
    <row r="935" spans="2:2" ht="12.75">
      <c r="B935" s="4"/>
    </row>
    <row r="936" spans="2:2" ht="12.75">
      <c r="B936" s="4"/>
    </row>
    <row r="937" spans="2:2" ht="12.75">
      <c r="B937" s="4"/>
    </row>
    <row r="938" spans="2:2" ht="12.75">
      <c r="B938" s="4"/>
    </row>
    <row r="939" spans="2:2" ht="12.75">
      <c r="B939" s="4"/>
    </row>
    <row r="940" spans="2:2" ht="12.75">
      <c r="B940" s="4"/>
    </row>
    <row r="941" spans="2:2" ht="12.75">
      <c r="B941" s="4"/>
    </row>
    <row r="942" spans="2:2" ht="12.75">
      <c r="B942" s="4"/>
    </row>
    <row r="943" spans="2:2" ht="12.75">
      <c r="B943" s="4"/>
    </row>
    <row r="944" spans="2:2" ht="12.75">
      <c r="B944" s="4"/>
    </row>
    <row r="945" spans="2:2" ht="12.75">
      <c r="B945" s="4"/>
    </row>
    <row r="946" spans="2:2" ht="12.75">
      <c r="B946" s="4"/>
    </row>
    <row r="947" spans="2:2" ht="12.75">
      <c r="B947" s="4"/>
    </row>
    <row r="948" spans="2:2" ht="12.75">
      <c r="B948" s="4"/>
    </row>
    <row r="949" spans="2:2" ht="12.75">
      <c r="B949" s="4"/>
    </row>
    <row r="950" spans="2:2" ht="12.75">
      <c r="B950" s="4"/>
    </row>
    <row r="951" spans="2:2" ht="12.75">
      <c r="B951" s="4"/>
    </row>
    <row r="952" spans="2:2" ht="12.75">
      <c r="B952" s="4"/>
    </row>
    <row r="953" spans="2:2" ht="12.75">
      <c r="B953" s="4"/>
    </row>
    <row r="954" spans="2:2" ht="12.75">
      <c r="B954" s="4"/>
    </row>
    <row r="955" spans="2:2" ht="12.75">
      <c r="B955" s="4"/>
    </row>
    <row r="956" spans="2:2" ht="12.75">
      <c r="B956" s="4"/>
    </row>
    <row r="957" spans="2:2" ht="12.75">
      <c r="B957" s="4"/>
    </row>
    <row r="958" spans="2:2" ht="12.75">
      <c r="B958" s="4"/>
    </row>
    <row r="959" spans="2:2" ht="12.75">
      <c r="B959" s="4"/>
    </row>
    <row r="960" spans="2:2" ht="12.75">
      <c r="B960" s="4"/>
    </row>
    <row r="961" spans="2:2" ht="12.75">
      <c r="B961" s="4"/>
    </row>
    <row r="962" spans="2:2" ht="12.75">
      <c r="B962" s="4"/>
    </row>
    <row r="963" spans="2:2" ht="12.75">
      <c r="B963" s="4"/>
    </row>
    <row r="964" spans="2:2" ht="12.75">
      <c r="B964" s="4"/>
    </row>
    <row r="965" spans="2:2" ht="12.75">
      <c r="B965" s="4"/>
    </row>
    <row r="966" spans="2:2" ht="12.75">
      <c r="B966" s="4"/>
    </row>
    <row r="967" spans="2:2" ht="12.75">
      <c r="B967" s="4"/>
    </row>
    <row r="968" spans="2:2" ht="12.75">
      <c r="B968" s="4"/>
    </row>
    <row r="969" spans="2:2" ht="12.75">
      <c r="B969" s="4"/>
    </row>
    <row r="970" spans="2:2" ht="12.75">
      <c r="B970" s="4"/>
    </row>
    <row r="971" spans="2:2" ht="12.75">
      <c r="B971" s="4"/>
    </row>
    <row r="972" spans="2:2" ht="12.75">
      <c r="B972" s="4"/>
    </row>
    <row r="973" spans="2:2" ht="12.75">
      <c r="B973" s="4"/>
    </row>
    <row r="974" spans="2:2" ht="12.75">
      <c r="B974" s="4"/>
    </row>
    <row r="975" spans="2:2" ht="12.75">
      <c r="B975" s="4"/>
    </row>
    <row r="976" spans="2:2" ht="12.75">
      <c r="B976" s="4"/>
    </row>
    <row r="977" spans="2:2" ht="12.75">
      <c r="B977" s="4"/>
    </row>
    <row r="978" spans="2:2" ht="12.75">
      <c r="B978" s="4"/>
    </row>
    <row r="979" spans="2:2" ht="12.75">
      <c r="B979" s="4"/>
    </row>
    <row r="980" spans="2:2" ht="12.75">
      <c r="B980" s="4"/>
    </row>
    <row r="981" spans="2:2" ht="12.75">
      <c r="B981" s="4"/>
    </row>
    <row r="982" spans="2:2" ht="12.75">
      <c r="B982" s="4"/>
    </row>
    <row r="983" spans="2:2" ht="12.75">
      <c r="B983" s="4"/>
    </row>
    <row r="984" spans="2:2" ht="12.75">
      <c r="B984" s="4"/>
    </row>
    <row r="985" spans="2:2" ht="12.75">
      <c r="B985" s="4"/>
    </row>
    <row r="986" spans="2:2" ht="12.75">
      <c r="B986" s="4"/>
    </row>
    <row r="987" spans="2:2" ht="12.75">
      <c r="B987" s="4"/>
    </row>
    <row r="988" spans="2:2" ht="12.75">
      <c r="B988" s="4"/>
    </row>
    <row r="989" spans="2:2" ht="12.75">
      <c r="B989" s="4"/>
    </row>
    <row r="990" spans="2:2" ht="12.75">
      <c r="B990" s="4"/>
    </row>
    <row r="991" spans="2:2" ht="12.75">
      <c r="B991" s="4"/>
    </row>
    <row r="992" spans="2:2" ht="12.75">
      <c r="B992" s="4"/>
    </row>
    <row r="993" spans="2:2" ht="12.75">
      <c r="B993" s="4"/>
    </row>
    <row r="994" spans="2:2" ht="12.75">
      <c r="B994" s="4"/>
    </row>
    <row r="995" spans="2:2" ht="12.75">
      <c r="B995" s="4"/>
    </row>
    <row r="996" spans="2:2" ht="12.75">
      <c r="B996" s="4"/>
    </row>
    <row r="997" spans="2:2" ht="12.75">
      <c r="B997" s="4"/>
    </row>
    <row r="998" spans="2:2" ht="12.75">
      <c r="B998" s="4"/>
    </row>
    <row r="999" spans="2:2" ht="12.75">
      <c r="B999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</vt:i4>
      </vt:variant>
    </vt:vector>
  </HeadingPairs>
  <TitlesOfParts>
    <vt:vector size="12" baseType="lpstr">
      <vt:lpstr>Zákazníci</vt:lpstr>
      <vt:lpstr>Objednávky</vt:lpstr>
      <vt:lpstr>ProduktySlužby</vt:lpstr>
      <vt:lpstr>Faktura</vt:lpstr>
      <vt:lpstr>Dodací list</vt:lpstr>
      <vt:lpstr>Objednávka</vt:lpstr>
      <vt:lpstr>NVScriptsProperties</vt:lpstr>
      <vt:lpstr>Zdroje dat</vt:lpstr>
      <vt:lpstr>Nápověda</vt:lpstr>
      <vt:lpstr>'Dodací list'!Oblast_tisku</vt:lpstr>
      <vt:lpstr>Faktura!Oblast_tisku</vt:lpstr>
      <vt:lpstr>Objednávka!Oblast_tisku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Krizka</dc:creator>
  <cp:lastModifiedBy>Barbora</cp:lastModifiedBy>
  <cp:lastPrinted>2015-10-05T10:29:18Z</cp:lastPrinted>
  <dcterms:created xsi:type="dcterms:W3CDTF">2015-09-10T09:18:57Z</dcterms:created>
  <dcterms:modified xsi:type="dcterms:W3CDTF">2016-04-06T09:12:51Z</dcterms:modified>
</cp:coreProperties>
</file>